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1kyo06\Desktop\"/>
    </mc:Choice>
  </mc:AlternateContent>
  <xr:revisionPtr revIDLastSave="0" documentId="13_ncr:1_{B4772436-90D5-429C-B115-B164A3162B86}" xr6:coauthVersionLast="47" xr6:coauthVersionMax="47" xr10:uidLastSave="{00000000-0000-0000-0000-000000000000}"/>
  <bookViews>
    <workbookView xWindow="-120" yWindow="-120" windowWidth="29040" windowHeight="15840" tabRatio="915" activeTab="1" xr2:uid="{00000000-000D-0000-FFFF-FFFF00000000}"/>
  </bookViews>
  <sheets>
    <sheet name="入力シート" sheetId="1" r:id="rId1"/>
    <sheet name="見積依頼書" sheetId="6" r:id="rId2"/>
    <sheet name="内１" sheetId="5" r:id="rId3"/>
    <sheet name="内２" sheetId="29" r:id="rId4"/>
    <sheet name="内３" sheetId="30" r:id="rId5"/>
    <sheet name="内４" sheetId="31" r:id="rId6"/>
    <sheet name="内５" sheetId="32" r:id="rId7"/>
    <sheet name="内６" sheetId="33" r:id="rId8"/>
    <sheet name="内７" sheetId="34" r:id="rId9"/>
    <sheet name="内８" sheetId="35" r:id="rId10"/>
    <sheet name="内９" sheetId="36" r:id="rId11"/>
    <sheet name="内１０" sheetId="37" r:id="rId12"/>
    <sheet name="内１１" sheetId="38" r:id="rId13"/>
    <sheet name="内１２" sheetId="39" r:id="rId14"/>
    <sheet name="内１３" sheetId="52" r:id="rId15"/>
    <sheet name="出来高１" sheetId="58" r:id="rId16"/>
    <sheet name="出来高２" sheetId="60" r:id="rId17"/>
    <sheet name="出来高３" sheetId="61" r:id="rId18"/>
    <sheet name="出来高４" sheetId="62" r:id="rId19"/>
    <sheet name="出来高５" sheetId="63" r:id="rId20"/>
    <sheet name="出来高６" sheetId="64" r:id="rId21"/>
    <sheet name="出来高７" sheetId="65" r:id="rId22"/>
    <sheet name="出来高８" sheetId="66" r:id="rId23"/>
    <sheet name="出来高９" sheetId="67" r:id="rId24"/>
    <sheet name="出来高１０" sheetId="68" r:id="rId25"/>
    <sheet name="出来高１１" sheetId="69" r:id="rId26"/>
    <sheet name="出来高１２" sheetId="70" r:id="rId27"/>
    <sheet name="出来高１３" sheetId="71" r:id="rId28"/>
  </sheets>
  <definedNames>
    <definedName name="_xlnm.Print_Area" localSheetId="15">出来高１!$A$1:$O$24</definedName>
    <definedName name="_xlnm.Print_Area" localSheetId="24">出来高１０!$A$1:$O$24</definedName>
    <definedName name="_xlnm.Print_Area" localSheetId="25">出来高１１!$A$1:$O$24</definedName>
    <definedName name="_xlnm.Print_Area" localSheetId="26">出来高１２!$A$1:$O$24</definedName>
    <definedName name="_xlnm.Print_Area" localSheetId="27">出来高１３!$A$1:$O$24</definedName>
    <definedName name="_xlnm.Print_Area" localSheetId="16">出来高２!$A$1:$O$24</definedName>
    <definedName name="_xlnm.Print_Area" localSheetId="17">出来高３!$A$1:$O$24</definedName>
    <definedName name="_xlnm.Print_Area" localSheetId="18">出来高４!$A$1:$O$24</definedName>
    <definedName name="_xlnm.Print_Area" localSheetId="19">出来高５!$A$1:$O$24</definedName>
    <definedName name="_xlnm.Print_Area" localSheetId="20">出来高６!$A$1:$O$24</definedName>
    <definedName name="_xlnm.Print_Area" localSheetId="21">出来高７!$A$1:$O$24</definedName>
    <definedName name="_xlnm.Print_Area" localSheetId="22">出来高８!$A$1:$O$24</definedName>
    <definedName name="_xlnm.Print_Area" localSheetId="23">出来高９!$A$1:$O$24</definedName>
    <definedName name="_xlnm.Print_Area" localSheetId="0">入力シート!$A$1:$M$253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65" l="1"/>
  <c r="J253" i="1" l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39" i="1"/>
  <c r="J28" i="1"/>
  <c r="J29" i="1"/>
  <c r="J30" i="1"/>
  <c r="J31" i="1"/>
  <c r="J32" i="1"/>
  <c r="J33" i="1"/>
  <c r="J34" i="1"/>
  <c r="J35" i="1"/>
  <c r="J36" i="1"/>
  <c r="J37" i="1"/>
  <c r="J38" i="1"/>
  <c r="K7" i="5"/>
  <c r="C15" i="5"/>
  <c r="L24" i="61"/>
  <c r="L24" i="62"/>
  <c r="L24" i="63"/>
  <c r="L24" i="64"/>
  <c r="L24" i="66"/>
  <c r="L24" i="67"/>
  <c r="L24" i="68"/>
  <c r="L24" i="69"/>
  <c r="L24" i="70"/>
  <c r="L24" i="71"/>
  <c r="K8" i="60"/>
  <c r="L7" i="60"/>
  <c r="L7" i="58"/>
  <c r="L2" i="61"/>
  <c r="L2" i="62"/>
  <c r="L2" i="63"/>
  <c r="L2" i="64"/>
  <c r="L2" i="65"/>
  <c r="L2" i="66"/>
  <c r="L2" i="67"/>
  <c r="L2" i="68"/>
  <c r="L2" i="69"/>
  <c r="L2" i="70"/>
  <c r="L2" i="71"/>
  <c r="L2" i="60"/>
  <c r="L8" i="58"/>
  <c r="L9" i="58"/>
  <c r="L10" i="58"/>
  <c r="L11" i="58"/>
  <c r="L12" i="58"/>
  <c r="L13" i="58"/>
  <c r="L14" i="58"/>
  <c r="L15" i="58"/>
  <c r="L16" i="58"/>
  <c r="L17" i="58"/>
  <c r="L18" i="58"/>
  <c r="L19" i="58"/>
  <c r="L21" i="58"/>
  <c r="L22" i="58"/>
  <c r="L23" i="58"/>
  <c r="J40" i="1"/>
  <c r="N2" i="61" l="1"/>
  <c r="N2" i="62"/>
  <c r="N2" i="63"/>
  <c r="N2" i="64"/>
  <c r="N2" i="65"/>
  <c r="N2" i="66"/>
  <c r="N2" i="67"/>
  <c r="N2" i="68"/>
  <c r="N2" i="69"/>
  <c r="N2" i="70"/>
  <c r="N2" i="71"/>
  <c r="N2" i="60"/>
  <c r="B2" i="61"/>
  <c r="B2" i="62"/>
  <c r="B2" i="63"/>
  <c r="B2" i="64"/>
  <c r="B2" i="65"/>
  <c r="B2" i="66"/>
  <c r="B2" i="67"/>
  <c r="B2" i="68"/>
  <c r="B2" i="69"/>
  <c r="B2" i="70"/>
  <c r="B2" i="71"/>
  <c r="B2" i="60"/>
  <c r="B2" i="58"/>
  <c r="D8" i="58"/>
  <c r="J8" i="58" s="1"/>
  <c r="D23" i="71"/>
  <c r="J23" i="71" s="1"/>
  <c r="E23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8" i="71"/>
  <c r="E7" i="71"/>
  <c r="D9" i="71"/>
  <c r="J9" i="71" s="1"/>
  <c r="D10" i="71"/>
  <c r="D11" i="71"/>
  <c r="D12" i="71"/>
  <c r="H12" i="71" s="1"/>
  <c r="D13" i="71"/>
  <c r="H13" i="71" s="1"/>
  <c r="D14" i="71"/>
  <c r="H14" i="71" s="1"/>
  <c r="D15" i="71"/>
  <c r="H15" i="71" s="1"/>
  <c r="D16" i="71"/>
  <c r="J16" i="71" s="1"/>
  <c r="D17" i="71"/>
  <c r="D18" i="71"/>
  <c r="J18" i="71" s="1"/>
  <c r="D19" i="71"/>
  <c r="J19" i="71" s="1"/>
  <c r="D20" i="71"/>
  <c r="J20" i="71" s="1"/>
  <c r="D21" i="71"/>
  <c r="D22" i="71"/>
  <c r="D8" i="71"/>
  <c r="D7" i="71"/>
  <c r="J7" i="71" s="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8" i="71"/>
  <c r="C7" i="71"/>
  <c r="B9" i="7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8" i="71"/>
  <c r="B7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8" i="71"/>
  <c r="A7" i="71"/>
  <c r="J13" i="71"/>
  <c r="L13" i="71" s="1"/>
  <c r="J14" i="71"/>
  <c r="H19" i="71"/>
  <c r="J21" i="71"/>
  <c r="H21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N8" i="71" s="1"/>
  <c r="K7" i="71"/>
  <c r="L3" i="71"/>
  <c r="G3" i="71"/>
  <c r="B3" i="71"/>
  <c r="D23" i="70"/>
  <c r="J23" i="70" s="1"/>
  <c r="E23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8" i="70"/>
  <c r="E7" i="70"/>
  <c r="D9" i="70"/>
  <c r="D10" i="70"/>
  <c r="H10" i="70" s="1"/>
  <c r="D11" i="70"/>
  <c r="J11" i="70" s="1"/>
  <c r="D12" i="70"/>
  <c r="H12" i="70" s="1"/>
  <c r="D13" i="70"/>
  <c r="J13" i="70" s="1"/>
  <c r="D14" i="70"/>
  <c r="J14" i="70" s="1"/>
  <c r="D15" i="70"/>
  <c r="D16" i="70"/>
  <c r="H16" i="70" s="1"/>
  <c r="D17" i="70"/>
  <c r="J17" i="70" s="1"/>
  <c r="D18" i="70"/>
  <c r="J18" i="70" s="1"/>
  <c r="D19" i="70"/>
  <c r="H19" i="70" s="1"/>
  <c r="D20" i="70"/>
  <c r="J20" i="70" s="1"/>
  <c r="D21" i="70"/>
  <c r="D22" i="70"/>
  <c r="H22" i="70" s="1"/>
  <c r="D8" i="70"/>
  <c r="H8" i="70" s="1"/>
  <c r="D7" i="70"/>
  <c r="H7" i="70" s="1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8" i="70"/>
  <c r="C7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8" i="70"/>
  <c r="B7" i="70"/>
  <c r="A9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8" i="70"/>
  <c r="A7" i="70"/>
  <c r="J8" i="70"/>
  <c r="H17" i="70"/>
  <c r="K23" i="70"/>
  <c r="K22" i="70"/>
  <c r="N22" i="70" s="1"/>
  <c r="K21" i="70"/>
  <c r="K20" i="70"/>
  <c r="K19" i="70"/>
  <c r="K18" i="70"/>
  <c r="K17" i="70"/>
  <c r="K16" i="70"/>
  <c r="N16" i="70" s="1"/>
  <c r="K15" i="70"/>
  <c r="K14" i="70"/>
  <c r="K13" i="70"/>
  <c r="K12" i="70"/>
  <c r="K11" i="70"/>
  <c r="K10" i="70"/>
  <c r="N10" i="70" s="1"/>
  <c r="K9" i="70"/>
  <c r="K8" i="70"/>
  <c r="K7" i="70"/>
  <c r="L3" i="70"/>
  <c r="G3" i="70"/>
  <c r="B3" i="70"/>
  <c r="E9" i="69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8" i="69"/>
  <c r="E7" i="69"/>
  <c r="D9" i="69"/>
  <c r="J9" i="69" s="1"/>
  <c r="D10" i="69"/>
  <c r="J10" i="69" s="1"/>
  <c r="D11" i="69"/>
  <c r="J11" i="69" s="1"/>
  <c r="D12" i="69"/>
  <c r="J12" i="69" s="1"/>
  <c r="D13" i="69"/>
  <c r="J13" i="69" s="1"/>
  <c r="D14" i="69"/>
  <c r="H14" i="69" s="1"/>
  <c r="D15" i="69"/>
  <c r="J15" i="69" s="1"/>
  <c r="D16" i="69"/>
  <c r="J16" i="69" s="1"/>
  <c r="D17" i="69"/>
  <c r="J17" i="69" s="1"/>
  <c r="D18" i="69"/>
  <c r="H18" i="69" s="1"/>
  <c r="D19" i="69"/>
  <c r="J19" i="69" s="1"/>
  <c r="D20" i="69"/>
  <c r="H20" i="69" s="1"/>
  <c r="D21" i="69"/>
  <c r="J21" i="69" s="1"/>
  <c r="D22" i="69"/>
  <c r="J22" i="69" s="1"/>
  <c r="D23" i="69"/>
  <c r="J23" i="69" s="1"/>
  <c r="D8" i="69"/>
  <c r="J8" i="69" s="1"/>
  <c r="D7" i="69"/>
  <c r="H7" i="69" s="1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8" i="69"/>
  <c r="C7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8" i="69"/>
  <c r="B7" i="69"/>
  <c r="A9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8" i="69"/>
  <c r="A7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7" i="69"/>
  <c r="L3" i="69"/>
  <c r="G3" i="69"/>
  <c r="B3" i="69"/>
  <c r="D23" i="68"/>
  <c r="H23" i="68" s="1"/>
  <c r="E23" i="68"/>
  <c r="N23" i="68" s="1"/>
  <c r="E9" i="68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8" i="68"/>
  <c r="E7" i="68"/>
  <c r="D9" i="68"/>
  <c r="H9" i="68" s="1"/>
  <c r="D10" i="68"/>
  <c r="H10" i="68" s="1"/>
  <c r="D11" i="68"/>
  <c r="D12" i="68"/>
  <c r="J12" i="68" s="1"/>
  <c r="D13" i="68"/>
  <c r="H13" i="68" s="1"/>
  <c r="D14" i="68"/>
  <c r="H14" i="68" s="1"/>
  <c r="D15" i="68"/>
  <c r="J15" i="68" s="1"/>
  <c r="D16" i="68"/>
  <c r="J16" i="68" s="1"/>
  <c r="D17" i="68"/>
  <c r="D18" i="68"/>
  <c r="H18" i="68" s="1"/>
  <c r="D19" i="68"/>
  <c r="J19" i="68" s="1"/>
  <c r="D20" i="68"/>
  <c r="J20" i="68" s="1"/>
  <c r="D21" i="68"/>
  <c r="J21" i="68" s="1"/>
  <c r="D22" i="68"/>
  <c r="J22" i="68" s="1"/>
  <c r="D8" i="68"/>
  <c r="D7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8" i="68"/>
  <c r="C7" i="68"/>
  <c r="B9" i="68"/>
  <c r="B10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8" i="68"/>
  <c r="B7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8" i="68"/>
  <c r="A7" i="68"/>
  <c r="E5" i="37"/>
  <c r="K5" i="37" s="1"/>
  <c r="E6" i="37"/>
  <c r="K6" i="37" s="1"/>
  <c r="F8" i="68" s="1"/>
  <c r="E7" i="37"/>
  <c r="K7" i="37" s="1"/>
  <c r="F9" i="68" s="1"/>
  <c r="E8" i="37"/>
  <c r="K8" i="37" s="1"/>
  <c r="F10" i="68" s="1"/>
  <c r="E9" i="37"/>
  <c r="E10" i="37"/>
  <c r="K10" i="37" s="1"/>
  <c r="F12" i="68" s="1"/>
  <c r="E11" i="37"/>
  <c r="K11" i="37"/>
  <c r="F13" i="68" s="1"/>
  <c r="E12" i="37"/>
  <c r="K12" i="37" s="1"/>
  <c r="F14" i="68" s="1"/>
  <c r="E13" i="37"/>
  <c r="K13" i="37" s="1"/>
  <c r="F15" i="68" s="1"/>
  <c r="E14" i="37"/>
  <c r="K14" i="37" s="1"/>
  <c r="F16" i="68" s="1"/>
  <c r="E15" i="37"/>
  <c r="K15" i="37" s="1"/>
  <c r="F17" i="68" s="1"/>
  <c r="E16" i="37"/>
  <c r="K16" i="37" s="1"/>
  <c r="F18" i="68" s="1"/>
  <c r="E17" i="37"/>
  <c r="K17" i="37" s="1"/>
  <c r="F19" i="68" s="1"/>
  <c r="E18" i="37"/>
  <c r="E19" i="37"/>
  <c r="K19" i="37" s="1"/>
  <c r="F21" i="68" s="1"/>
  <c r="E20" i="37"/>
  <c r="K20" i="37"/>
  <c r="F22" i="68" s="1"/>
  <c r="E21" i="37"/>
  <c r="K21" i="37" s="1"/>
  <c r="F23" i="68" s="1"/>
  <c r="J9" i="68"/>
  <c r="L9" i="68" s="1"/>
  <c r="J10" i="68"/>
  <c r="L10" i="68" s="1"/>
  <c r="J13" i="68"/>
  <c r="H20" i="68"/>
  <c r="K23" i="68"/>
  <c r="K22" i="68"/>
  <c r="K21" i="68"/>
  <c r="K20" i="68"/>
  <c r="K19" i="68"/>
  <c r="K18" i="68"/>
  <c r="K17" i="68"/>
  <c r="N17" i="68" s="1"/>
  <c r="K16" i="68"/>
  <c r="K15" i="68"/>
  <c r="K14" i="68"/>
  <c r="K13" i="68"/>
  <c r="K12" i="68"/>
  <c r="K11" i="68"/>
  <c r="K10" i="68"/>
  <c r="K9" i="68"/>
  <c r="K8" i="68"/>
  <c r="K7" i="68"/>
  <c r="L3" i="68"/>
  <c r="G3" i="68"/>
  <c r="B3" i="68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8" i="67"/>
  <c r="E7" i="67"/>
  <c r="D9" i="67"/>
  <c r="H9" i="67" s="1"/>
  <c r="D10" i="67"/>
  <c r="J10" i="67" s="1"/>
  <c r="D11" i="67"/>
  <c r="D12" i="67"/>
  <c r="D13" i="67"/>
  <c r="H13" i="67" s="1"/>
  <c r="D14" i="67"/>
  <c r="H14" i="67" s="1"/>
  <c r="D15" i="67"/>
  <c r="H15" i="67" s="1"/>
  <c r="D16" i="67"/>
  <c r="J16" i="67" s="1"/>
  <c r="D17" i="67"/>
  <c r="D18" i="67"/>
  <c r="D19" i="67"/>
  <c r="J19" i="67" s="1"/>
  <c r="D20" i="67"/>
  <c r="H20" i="67" s="1"/>
  <c r="D21" i="67"/>
  <c r="J21" i="67" s="1"/>
  <c r="D22" i="67"/>
  <c r="J22" i="67" s="1"/>
  <c r="D23" i="67"/>
  <c r="D8" i="67"/>
  <c r="D7" i="67"/>
  <c r="J7" i="67" s="1"/>
  <c r="C9" i="67"/>
  <c r="C10" i="67"/>
  <c r="C11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8" i="67"/>
  <c r="C7" i="67"/>
  <c r="B9" i="67"/>
  <c r="B10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8" i="67"/>
  <c r="B7" i="67"/>
  <c r="A23" i="67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8" i="67"/>
  <c r="A7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7" i="67"/>
  <c r="L3" i="67"/>
  <c r="G3" i="67"/>
  <c r="B3" i="67"/>
  <c r="D7" i="66"/>
  <c r="H7" i="66" s="1"/>
  <c r="D8" i="66"/>
  <c r="J8" i="66" s="1"/>
  <c r="D9" i="66"/>
  <c r="J9" i="66" s="1"/>
  <c r="D10" i="66"/>
  <c r="D11" i="66"/>
  <c r="H11" i="66" s="1"/>
  <c r="D12" i="66"/>
  <c r="J12" i="66" s="1"/>
  <c r="D13" i="66"/>
  <c r="H13" i="66" s="1"/>
  <c r="D14" i="66"/>
  <c r="J14" i="66" s="1"/>
  <c r="D15" i="66"/>
  <c r="J15" i="66" s="1"/>
  <c r="D16" i="66"/>
  <c r="H16" i="66" s="1"/>
  <c r="D17" i="66"/>
  <c r="J17" i="66" s="1"/>
  <c r="D18" i="66"/>
  <c r="J18" i="66" s="1"/>
  <c r="D19" i="66"/>
  <c r="H19" i="66" s="1"/>
  <c r="D20" i="66"/>
  <c r="J20" i="66" s="1"/>
  <c r="D21" i="66"/>
  <c r="J21" i="66" s="1"/>
  <c r="D22" i="66"/>
  <c r="H22" i="66" s="1"/>
  <c r="D23" i="66"/>
  <c r="H23" i="66" s="1"/>
  <c r="E23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8" i="66"/>
  <c r="C7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8" i="66"/>
  <c r="B7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8" i="66"/>
  <c r="A7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K8" i="66"/>
  <c r="K7" i="66"/>
  <c r="L3" i="66"/>
  <c r="G3" i="66"/>
  <c r="B3" i="66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8" i="65"/>
  <c r="E7" i="65"/>
  <c r="D9" i="65"/>
  <c r="J9" i="65" s="1"/>
  <c r="D10" i="65"/>
  <c r="J10" i="65" s="1"/>
  <c r="D11" i="65"/>
  <c r="H11" i="65" s="1"/>
  <c r="D12" i="65"/>
  <c r="J12" i="65" s="1"/>
  <c r="D13" i="65"/>
  <c r="D14" i="65"/>
  <c r="D15" i="65"/>
  <c r="H15" i="65" s="1"/>
  <c r="D16" i="65"/>
  <c r="J16" i="65" s="1"/>
  <c r="D17" i="65"/>
  <c r="J17" i="65" s="1"/>
  <c r="D18" i="65"/>
  <c r="H18" i="65" s="1"/>
  <c r="D19" i="65"/>
  <c r="D20" i="65"/>
  <c r="D21" i="65"/>
  <c r="H21" i="65" s="1"/>
  <c r="D22" i="65"/>
  <c r="J22" i="65" s="1"/>
  <c r="D23" i="65"/>
  <c r="J23" i="65" s="1"/>
  <c r="D8" i="65"/>
  <c r="J8" i="65" s="1"/>
  <c r="D7" i="65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8" i="65"/>
  <c r="C7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8" i="65"/>
  <c r="B7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8" i="65"/>
  <c r="A7" i="65"/>
  <c r="J11" i="65"/>
  <c r="K23" i="65"/>
  <c r="K22" i="65"/>
  <c r="N22" i="65"/>
  <c r="K21" i="65"/>
  <c r="K20" i="65"/>
  <c r="K19" i="65"/>
  <c r="K18" i="65"/>
  <c r="K17" i="65"/>
  <c r="K16" i="65"/>
  <c r="N16" i="65" s="1"/>
  <c r="K15" i="65"/>
  <c r="K14" i="65"/>
  <c r="K13" i="65"/>
  <c r="K12" i="65"/>
  <c r="K11" i="65"/>
  <c r="K10" i="65"/>
  <c r="N10" i="65" s="1"/>
  <c r="K9" i="65"/>
  <c r="K8" i="65"/>
  <c r="K7" i="65"/>
  <c r="L3" i="65"/>
  <c r="G3" i="65"/>
  <c r="B3" i="65"/>
  <c r="D10" i="64"/>
  <c r="H10" i="64" s="1"/>
  <c r="E10" i="64"/>
  <c r="D8" i="64"/>
  <c r="E8" i="64"/>
  <c r="D7" i="64"/>
  <c r="J7" i="64" s="1"/>
  <c r="E7" i="64"/>
  <c r="E9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D9" i="64"/>
  <c r="D11" i="64"/>
  <c r="J11" i="64" s="1"/>
  <c r="D12" i="64"/>
  <c r="J12" i="64" s="1"/>
  <c r="D13" i="64"/>
  <c r="H13" i="64" s="1"/>
  <c r="D14" i="64"/>
  <c r="J14" i="64" s="1"/>
  <c r="D15" i="64"/>
  <c r="D16" i="64"/>
  <c r="D17" i="64"/>
  <c r="J17" i="64" s="1"/>
  <c r="D18" i="64"/>
  <c r="J18" i="64" s="1"/>
  <c r="D19" i="64"/>
  <c r="H19" i="64" s="1"/>
  <c r="D20" i="64"/>
  <c r="H20" i="64" s="1"/>
  <c r="D21" i="64"/>
  <c r="D22" i="64"/>
  <c r="D23" i="64"/>
  <c r="J23" i="64" s="1"/>
  <c r="C9" i="64"/>
  <c r="C10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8" i="64"/>
  <c r="C7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8" i="64"/>
  <c r="B7" i="64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8" i="64"/>
  <c r="A7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8" i="64"/>
  <c r="K7" i="64"/>
  <c r="L3" i="64"/>
  <c r="G3" i="64"/>
  <c r="B3" i="64"/>
  <c r="E7" i="63"/>
  <c r="K7" i="63"/>
  <c r="D7" i="63"/>
  <c r="J7" i="63" s="1"/>
  <c r="E9" i="63"/>
  <c r="E10" i="63"/>
  <c r="E11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8" i="63"/>
  <c r="D9" i="63"/>
  <c r="D10" i="63"/>
  <c r="D11" i="63"/>
  <c r="J11" i="63" s="1"/>
  <c r="D12" i="63"/>
  <c r="J12" i="63" s="1"/>
  <c r="D13" i="63"/>
  <c r="J13" i="63" s="1"/>
  <c r="D14" i="63"/>
  <c r="J14" i="63" s="1"/>
  <c r="D15" i="63"/>
  <c r="D16" i="63"/>
  <c r="D17" i="63"/>
  <c r="J17" i="63" s="1"/>
  <c r="D18" i="63"/>
  <c r="J18" i="63" s="1"/>
  <c r="D19" i="63"/>
  <c r="J19" i="63" s="1"/>
  <c r="D20" i="63"/>
  <c r="H20" i="63" s="1"/>
  <c r="D21" i="63"/>
  <c r="J21" i="63" s="1"/>
  <c r="D22" i="63"/>
  <c r="D23" i="63"/>
  <c r="H23" i="63" s="1"/>
  <c r="D8" i="63"/>
  <c r="J8" i="63" s="1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8" i="63"/>
  <c r="C7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8" i="63"/>
  <c r="B7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8" i="63"/>
  <c r="A7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L3" i="63"/>
  <c r="G3" i="63"/>
  <c r="B3" i="63"/>
  <c r="E7" i="31"/>
  <c r="K7" i="31" s="1"/>
  <c r="F9" i="62" s="1"/>
  <c r="E5" i="31"/>
  <c r="K5" i="31" s="1"/>
  <c r="D23" i="62"/>
  <c r="H23" i="62" s="1"/>
  <c r="D9" i="62"/>
  <c r="J9" i="62" s="1"/>
  <c r="D10" i="62"/>
  <c r="H10" i="62" s="1"/>
  <c r="D11" i="62"/>
  <c r="J11" i="62" s="1"/>
  <c r="D12" i="62"/>
  <c r="J12" i="62" s="1"/>
  <c r="D13" i="62"/>
  <c r="D14" i="62"/>
  <c r="H14" i="62" s="1"/>
  <c r="D15" i="62"/>
  <c r="J15" i="62" s="1"/>
  <c r="D16" i="62"/>
  <c r="H16" i="62" s="1"/>
  <c r="D17" i="62"/>
  <c r="J17" i="62" s="1"/>
  <c r="D18" i="62"/>
  <c r="J18" i="62" s="1"/>
  <c r="D19" i="62"/>
  <c r="D20" i="62"/>
  <c r="H20" i="62" s="1"/>
  <c r="D21" i="62"/>
  <c r="H21" i="62" s="1"/>
  <c r="D22" i="62"/>
  <c r="J22" i="62" s="1"/>
  <c r="D8" i="62"/>
  <c r="H8" i="62" s="1"/>
  <c r="D7" i="62"/>
  <c r="H7" i="62" s="1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D23" i="61"/>
  <c r="H23" i="61" s="1"/>
  <c r="E23" i="61"/>
  <c r="D22" i="61"/>
  <c r="H22" i="61" s="1"/>
  <c r="E22" i="61"/>
  <c r="D21" i="61"/>
  <c r="J21" i="61" s="1"/>
  <c r="E21" i="61"/>
  <c r="D20" i="61"/>
  <c r="H20" i="61" s="1"/>
  <c r="E20" i="61"/>
  <c r="D19" i="61"/>
  <c r="E19" i="61"/>
  <c r="D18" i="61"/>
  <c r="H18" i="61" s="1"/>
  <c r="E18" i="61"/>
  <c r="D17" i="61"/>
  <c r="H17" i="61" s="1"/>
  <c r="E17" i="61"/>
  <c r="D16" i="61"/>
  <c r="H16" i="61" s="1"/>
  <c r="E16" i="61"/>
  <c r="D15" i="61"/>
  <c r="J15" i="61" s="1"/>
  <c r="E15" i="61"/>
  <c r="D14" i="61"/>
  <c r="H14" i="61" s="1"/>
  <c r="E14" i="61"/>
  <c r="D13" i="61"/>
  <c r="E13" i="61"/>
  <c r="D12" i="61"/>
  <c r="H12" i="61" s="1"/>
  <c r="E12" i="61"/>
  <c r="D11" i="61"/>
  <c r="H11" i="61" s="1"/>
  <c r="E11" i="61"/>
  <c r="D10" i="61"/>
  <c r="J10" i="61" s="1"/>
  <c r="E10" i="61"/>
  <c r="D9" i="61"/>
  <c r="J9" i="61" s="1"/>
  <c r="E9" i="61"/>
  <c r="D8" i="61"/>
  <c r="J8" i="61" s="1"/>
  <c r="E8" i="61"/>
  <c r="D7" i="61"/>
  <c r="H7" i="61" s="1"/>
  <c r="E7" i="61"/>
  <c r="D8" i="60"/>
  <c r="J8" i="60" s="1"/>
  <c r="E8" i="60"/>
  <c r="D7" i="60"/>
  <c r="J7" i="60" s="1"/>
  <c r="E7" i="60"/>
  <c r="D9" i="60"/>
  <c r="J9" i="60" s="1"/>
  <c r="E9" i="60"/>
  <c r="D10" i="60"/>
  <c r="H10" i="60" s="1"/>
  <c r="E10" i="60"/>
  <c r="D11" i="60"/>
  <c r="J11" i="60" s="1"/>
  <c r="E11" i="60"/>
  <c r="D12" i="60"/>
  <c r="E12" i="60"/>
  <c r="D13" i="60"/>
  <c r="H13" i="60" s="1"/>
  <c r="E13" i="60"/>
  <c r="D14" i="60"/>
  <c r="J14" i="60" s="1"/>
  <c r="E14" i="60"/>
  <c r="D15" i="60"/>
  <c r="J15" i="60" s="1"/>
  <c r="E15" i="60"/>
  <c r="D16" i="60"/>
  <c r="H16" i="60" s="1"/>
  <c r="E16" i="60"/>
  <c r="D17" i="60"/>
  <c r="J17" i="60" s="1"/>
  <c r="E17" i="60"/>
  <c r="D18" i="60"/>
  <c r="J18" i="60" s="1"/>
  <c r="E18" i="60"/>
  <c r="D19" i="60"/>
  <c r="H19" i="60" s="1"/>
  <c r="E19" i="60"/>
  <c r="D20" i="60"/>
  <c r="J20" i="60" s="1"/>
  <c r="E20" i="60"/>
  <c r="D21" i="60"/>
  <c r="E21" i="60"/>
  <c r="D22" i="60"/>
  <c r="H22" i="60" s="1"/>
  <c r="E22" i="60"/>
  <c r="D23" i="60"/>
  <c r="J23" i="60" s="1"/>
  <c r="E23" i="60"/>
  <c r="D7" i="58"/>
  <c r="D9" i="58"/>
  <c r="D11" i="58"/>
  <c r="J11" i="58" s="1"/>
  <c r="D12" i="58"/>
  <c r="J12" i="58" s="1"/>
  <c r="D13" i="58"/>
  <c r="J13" i="58" s="1"/>
  <c r="D14" i="58"/>
  <c r="J14" i="58" s="1"/>
  <c r="D15" i="58"/>
  <c r="H15" i="58" s="1"/>
  <c r="D16" i="58"/>
  <c r="J16" i="58" s="1"/>
  <c r="D17" i="58"/>
  <c r="J17" i="58" s="1"/>
  <c r="D18" i="58"/>
  <c r="J18" i="58" s="1"/>
  <c r="D19" i="58"/>
  <c r="J19" i="58" s="1"/>
  <c r="E5" i="5"/>
  <c r="K5" i="5" s="1"/>
  <c r="K22" i="5" s="1"/>
  <c r="F7" i="58"/>
  <c r="E6" i="5"/>
  <c r="E7" i="5"/>
  <c r="F9" i="58"/>
  <c r="E8" i="5"/>
  <c r="K8" i="5" s="1"/>
  <c r="F10" i="58" s="1"/>
  <c r="E9" i="5"/>
  <c r="K9" i="5"/>
  <c r="F11" i="58" s="1"/>
  <c r="E10" i="5"/>
  <c r="K10" i="5" s="1"/>
  <c r="F12" i="58" s="1"/>
  <c r="E11" i="5"/>
  <c r="K11" i="5" s="1"/>
  <c r="F13" i="58" s="1"/>
  <c r="E12" i="5"/>
  <c r="K12" i="5"/>
  <c r="F14" i="58" s="1"/>
  <c r="E13" i="5"/>
  <c r="K13" i="5" s="1"/>
  <c r="F15" i="58" s="1"/>
  <c r="E14" i="5"/>
  <c r="E15" i="5"/>
  <c r="K15" i="5" s="1"/>
  <c r="F17" i="58" s="1"/>
  <c r="E16" i="5"/>
  <c r="K16" i="5"/>
  <c r="F18" i="58" s="1"/>
  <c r="E17" i="5"/>
  <c r="K17" i="5" s="1"/>
  <c r="F19" i="58" s="1"/>
  <c r="E18" i="5"/>
  <c r="K18" i="5" s="1"/>
  <c r="F20" i="58" s="1"/>
  <c r="E5" i="30"/>
  <c r="K5" i="30" s="1"/>
  <c r="E6" i="30"/>
  <c r="K6" i="30" s="1"/>
  <c r="F8" i="61" s="1"/>
  <c r="E7" i="30"/>
  <c r="K7" i="30" s="1"/>
  <c r="F9" i="61" s="1"/>
  <c r="E8" i="30"/>
  <c r="K8" i="30" s="1"/>
  <c r="F10" i="61" s="1"/>
  <c r="E9" i="30"/>
  <c r="K9" i="30"/>
  <c r="F11" i="61" s="1"/>
  <c r="E10" i="30"/>
  <c r="E11" i="30"/>
  <c r="K11" i="30" s="1"/>
  <c r="F13" i="61" s="1"/>
  <c r="E12" i="30"/>
  <c r="K12" i="30"/>
  <c r="F14" i="61" s="1"/>
  <c r="E13" i="30"/>
  <c r="K13" i="30" s="1"/>
  <c r="F15" i="61" s="1"/>
  <c r="E14" i="30"/>
  <c r="K14" i="30" s="1"/>
  <c r="F16" i="61" s="1"/>
  <c r="E15" i="30"/>
  <c r="K15" i="30"/>
  <c r="F17" i="61" s="1"/>
  <c r="E16" i="30"/>
  <c r="K16" i="30" s="1"/>
  <c r="F18" i="61" s="1"/>
  <c r="E17" i="30"/>
  <c r="K17" i="30" s="1"/>
  <c r="F19" i="61" s="1"/>
  <c r="E18" i="30"/>
  <c r="K18" i="30"/>
  <c r="F20" i="61" s="1"/>
  <c r="E19" i="30"/>
  <c r="E20" i="30"/>
  <c r="K20" i="30" s="1"/>
  <c r="F22" i="61" s="1"/>
  <c r="E21" i="30"/>
  <c r="K21" i="30"/>
  <c r="F23" i="61" s="1"/>
  <c r="E6" i="31"/>
  <c r="K6" i="31" s="1"/>
  <c r="F8" i="62" s="1"/>
  <c r="E8" i="31"/>
  <c r="K8" i="31"/>
  <c r="F10" i="62" s="1"/>
  <c r="E9" i="31"/>
  <c r="K9" i="31" s="1"/>
  <c r="F11" i="62" s="1"/>
  <c r="E10" i="31"/>
  <c r="K10" i="31" s="1"/>
  <c r="F12" i="62" s="1"/>
  <c r="E11" i="31"/>
  <c r="K11" i="31"/>
  <c r="F13" i="62" s="1"/>
  <c r="E12" i="31"/>
  <c r="K12" i="31"/>
  <c r="F14" i="62" s="1"/>
  <c r="E13" i="31"/>
  <c r="K13" i="31" s="1"/>
  <c r="F15" i="62" s="1"/>
  <c r="E14" i="31"/>
  <c r="K14" i="31"/>
  <c r="F16" i="62" s="1"/>
  <c r="E15" i="31"/>
  <c r="E16" i="31"/>
  <c r="K16" i="31" s="1"/>
  <c r="F18" i="62" s="1"/>
  <c r="E17" i="31"/>
  <c r="K17" i="31"/>
  <c r="F19" i="62" s="1"/>
  <c r="E18" i="31"/>
  <c r="K18" i="31"/>
  <c r="F20" i="62" s="1"/>
  <c r="E19" i="31"/>
  <c r="K19" i="31" s="1"/>
  <c r="F21" i="62" s="1"/>
  <c r="E20" i="31"/>
  <c r="K20" i="31"/>
  <c r="F22" i="62" s="1"/>
  <c r="E21" i="31"/>
  <c r="I21" i="31" s="1"/>
  <c r="E5" i="32"/>
  <c r="K5" i="32" s="1"/>
  <c r="F7" i="63" s="1"/>
  <c r="E6" i="32"/>
  <c r="K6" i="32" s="1"/>
  <c r="F8" i="63" s="1"/>
  <c r="E7" i="32"/>
  <c r="K7" i="32" s="1"/>
  <c r="F9" i="63" s="1"/>
  <c r="E8" i="32"/>
  <c r="K8" i="32" s="1"/>
  <c r="F10" i="63" s="1"/>
  <c r="E9" i="32"/>
  <c r="K9" i="32"/>
  <c r="F11" i="63" s="1"/>
  <c r="E10" i="32"/>
  <c r="K10" i="32" s="1"/>
  <c r="F12" i="63" s="1"/>
  <c r="E11" i="32"/>
  <c r="K11" i="32" s="1"/>
  <c r="F13" i="63" s="1"/>
  <c r="E12" i="32"/>
  <c r="K12" i="32" s="1"/>
  <c r="F14" i="63" s="1"/>
  <c r="E13" i="32"/>
  <c r="K13" i="32" s="1"/>
  <c r="F15" i="63" s="1"/>
  <c r="E14" i="32"/>
  <c r="K14" i="32"/>
  <c r="F16" i="63" s="1"/>
  <c r="E15" i="32"/>
  <c r="K15" i="32" s="1"/>
  <c r="F17" i="63" s="1"/>
  <c r="E16" i="32"/>
  <c r="K16" i="32" s="1"/>
  <c r="F18" i="63" s="1"/>
  <c r="E17" i="32"/>
  <c r="K17" i="32" s="1"/>
  <c r="F19" i="63" s="1"/>
  <c r="E18" i="32"/>
  <c r="K18" i="32" s="1"/>
  <c r="F20" i="63" s="1"/>
  <c r="E19" i="32"/>
  <c r="E20" i="32"/>
  <c r="K20" i="32"/>
  <c r="F22" i="63" s="1"/>
  <c r="E21" i="32"/>
  <c r="K21" i="32"/>
  <c r="F23" i="63" s="1"/>
  <c r="E5" i="33"/>
  <c r="K5" i="33" s="1"/>
  <c r="E6" i="33"/>
  <c r="K6" i="33" s="1"/>
  <c r="F8" i="64" s="1"/>
  <c r="E7" i="33"/>
  <c r="K7" i="33" s="1"/>
  <c r="F9" i="64" s="1"/>
  <c r="E8" i="33"/>
  <c r="K8" i="33" s="1"/>
  <c r="F10" i="64" s="1"/>
  <c r="E9" i="33"/>
  <c r="K9" i="33" s="1"/>
  <c r="F11" i="64" s="1"/>
  <c r="E10" i="33"/>
  <c r="K10" i="33" s="1"/>
  <c r="F12" i="64" s="1"/>
  <c r="E11" i="33"/>
  <c r="K11" i="33" s="1"/>
  <c r="F13" i="64" s="1"/>
  <c r="E12" i="33"/>
  <c r="K12" i="33" s="1"/>
  <c r="F14" i="64" s="1"/>
  <c r="E13" i="33"/>
  <c r="K13" i="33" s="1"/>
  <c r="F15" i="64" s="1"/>
  <c r="E14" i="33"/>
  <c r="K14" i="33" s="1"/>
  <c r="F16" i="64" s="1"/>
  <c r="E15" i="33"/>
  <c r="K15" i="33" s="1"/>
  <c r="F17" i="64" s="1"/>
  <c r="E16" i="33"/>
  <c r="K16" i="33" s="1"/>
  <c r="F18" i="64" s="1"/>
  <c r="E17" i="33"/>
  <c r="K17" i="33" s="1"/>
  <c r="F19" i="64" s="1"/>
  <c r="E18" i="33"/>
  <c r="K18" i="33" s="1"/>
  <c r="F20" i="64" s="1"/>
  <c r="E19" i="33"/>
  <c r="K19" i="33" s="1"/>
  <c r="F21" i="64" s="1"/>
  <c r="E20" i="33"/>
  <c r="E21" i="33"/>
  <c r="K21" i="33" s="1"/>
  <c r="F23" i="64" s="1"/>
  <c r="E5" i="34"/>
  <c r="E6" i="34"/>
  <c r="K6" i="34"/>
  <c r="F8" i="65" s="1"/>
  <c r="E7" i="34"/>
  <c r="K7" i="34"/>
  <c r="F9" i="65" s="1"/>
  <c r="E8" i="34"/>
  <c r="K8" i="34" s="1"/>
  <c r="F10" i="65" s="1"/>
  <c r="E9" i="34"/>
  <c r="K9" i="34" s="1"/>
  <c r="F11" i="65" s="1"/>
  <c r="E10" i="34"/>
  <c r="K10" i="34" s="1"/>
  <c r="F12" i="65" s="1"/>
  <c r="E11" i="34"/>
  <c r="K11" i="34" s="1"/>
  <c r="F13" i="65" s="1"/>
  <c r="E12" i="34"/>
  <c r="K12" i="34"/>
  <c r="F14" i="65" s="1"/>
  <c r="E13" i="34"/>
  <c r="K13" i="34"/>
  <c r="F15" i="65" s="1"/>
  <c r="E14" i="34"/>
  <c r="K14" i="34" s="1"/>
  <c r="F16" i="65" s="1"/>
  <c r="E15" i="34"/>
  <c r="K15" i="34"/>
  <c r="F17" i="65" s="1"/>
  <c r="E16" i="34"/>
  <c r="K16" i="34" s="1"/>
  <c r="F18" i="65" s="1"/>
  <c r="E17" i="34"/>
  <c r="K17" i="34" s="1"/>
  <c r="F19" i="65" s="1"/>
  <c r="E18" i="34"/>
  <c r="K18" i="34"/>
  <c r="F20" i="65" s="1"/>
  <c r="E19" i="34"/>
  <c r="K19" i="34"/>
  <c r="F21" i="65" s="1"/>
  <c r="E20" i="34"/>
  <c r="E21" i="34"/>
  <c r="K21" i="34" s="1"/>
  <c r="F23" i="65" s="1"/>
  <c r="E5" i="35"/>
  <c r="K5" i="35" s="1"/>
  <c r="E6" i="35"/>
  <c r="K6" i="35"/>
  <c r="F8" i="66" s="1"/>
  <c r="E7" i="35"/>
  <c r="K7" i="35" s="1"/>
  <c r="F9" i="66" s="1"/>
  <c r="E8" i="35"/>
  <c r="K8" i="35" s="1"/>
  <c r="F10" i="66" s="1"/>
  <c r="E9" i="35"/>
  <c r="K9" i="35" s="1"/>
  <c r="F11" i="66" s="1"/>
  <c r="E10" i="35"/>
  <c r="K10" i="35" s="1"/>
  <c r="F12" i="66" s="1"/>
  <c r="E11" i="35"/>
  <c r="I11" i="35" s="1"/>
  <c r="E12" i="35"/>
  <c r="K12" i="35"/>
  <c r="F14" i="66" s="1"/>
  <c r="E13" i="35"/>
  <c r="K13" i="35" s="1"/>
  <c r="F15" i="66" s="1"/>
  <c r="E14" i="35"/>
  <c r="K14" i="35" s="1"/>
  <c r="F16" i="66" s="1"/>
  <c r="E15" i="35"/>
  <c r="I15" i="35" s="1"/>
  <c r="E16" i="35"/>
  <c r="K16" i="35" s="1"/>
  <c r="F18" i="66" s="1"/>
  <c r="E17" i="35"/>
  <c r="K17" i="35" s="1"/>
  <c r="F19" i="66" s="1"/>
  <c r="E18" i="35"/>
  <c r="K18" i="35"/>
  <c r="F20" i="66" s="1"/>
  <c r="E19" i="35"/>
  <c r="K19" i="35" s="1"/>
  <c r="F21" i="66" s="1"/>
  <c r="E20" i="35"/>
  <c r="K20" i="35"/>
  <c r="F22" i="66" s="1"/>
  <c r="E21" i="35"/>
  <c r="K21" i="35" s="1"/>
  <c r="F23" i="66" s="1"/>
  <c r="E5" i="36"/>
  <c r="I5" i="36" s="1"/>
  <c r="E6" i="36"/>
  <c r="K6" i="36" s="1"/>
  <c r="F8" i="67" s="1"/>
  <c r="E7" i="36"/>
  <c r="K7" i="36" s="1"/>
  <c r="E8" i="36"/>
  <c r="K8" i="36"/>
  <c r="F10" i="67" s="1"/>
  <c r="E9" i="36"/>
  <c r="K9" i="36" s="1"/>
  <c r="F11" i="67" s="1"/>
  <c r="E10" i="36"/>
  <c r="K10" i="36" s="1"/>
  <c r="F12" i="67" s="1"/>
  <c r="E11" i="36"/>
  <c r="I11" i="36" s="1"/>
  <c r="K11" i="36"/>
  <c r="F13" i="67" s="1"/>
  <c r="E12" i="36"/>
  <c r="K12" i="36" s="1"/>
  <c r="F14" i="67" s="1"/>
  <c r="E13" i="36"/>
  <c r="K13" i="36" s="1"/>
  <c r="F15" i="67" s="1"/>
  <c r="E14" i="36"/>
  <c r="K14" i="36" s="1"/>
  <c r="F16" i="67" s="1"/>
  <c r="E15" i="36"/>
  <c r="K15" i="36" s="1"/>
  <c r="F17" i="67" s="1"/>
  <c r="E16" i="36"/>
  <c r="K16" i="36" s="1"/>
  <c r="F18" i="67" s="1"/>
  <c r="E17" i="36"/>
  <c r="K17" i="36"/>
  <c r="F19" i="67" s="1"/>
  <c r="E18" i="36"/>
  <c r="K18" i="36" s="1"/>
  <c r="F20" i="67" s="1"/>
  <c r="E19" i="36"/>
  <c r="K19" i="36" s="1"/>
  <c r="F21" i="67" s="1"/>
  <c r="E20" i="36"/>
  <c r="I20" i="36" s="1"/>
  <c r="K20" i="36"/>
  <c r="F22" i="67" s="1"/>
  <c r="E21" i="36"/>
  <c r="K21" i="36" s="1"/>
  <c r="F23" i="67" s="1"/>
  <c r="E5" i="38"/>
  <c r="K5" i="38" s="1"/>
  <c r="E6" i="38"/>
  <c r="K6" i="38"/>
  <c r="F8" i="69" s="1"/>
  <c r="E7" i="38"/>
  <c r="K7" i="38"/>
  <c r="F9" i="69" s="1"/>
  <c r="E8" i="38"/>
  <c r="K8" i="38" s="1"/>
  <c r="F10" i="69" s="1"/>
  <c r="E9" i="38"/>
  <c r="K9" i="38" s="1"/>
  <c r="F11" i="69" s="1"/>
  <c r="E10" i="38"/>
  <c r="K10" i="38"/>
  <c r="F12" i="69" s="1"/>
  <c r="E11" i="38"/>
  <c r="K11" i="38" s="1"/>
  <c r="F13" i="69" s="1"/>
  <c r="E12" i="38"/>
  <c r="K12" i="38" s="1"/>
  <c r="F14" i="69" s="1"/>
  <c r="E13" i="38"/>
  <c r="K13" i="38" s="1"/>
  <c r="F15" i="69" s="1"/>
  <c r="E14" i="38"/>
  <c r="E15" i="38"/>
  <c r="E16" i="38"/>
  <c r="K16" i="38" s="1"/>
  <c r="F18" i="69" s="1"/>
  <c r="E17" i="38"/>
  <c r="K17" i="38" s="1"/>
  <c r="F19" i="69" s="1"/>
  <c r="E18" i="38"/>
  <c r="K18" i="38"/>
  <c r="F20" i="69" s="1"/>
  <c r="E19" i="38"/>
  <c r="K19" i="38"/>
  <c r="F21" i="69" s="1"/>
  <c r="E20" i="38"/>
  <c r="K20" i="38" s="1"/>
  <c r="F22" i="69" s="1"/>
  <c r="E21" i="38"/>
  <c r="K21" i="38" s="1"/>
  <c r="F23" i="69" s="1"/>
  <c r="E5" i="39"/>
  <c r="E6" i="39"/>
  <c r="K6" i="39" s="1"/>
  <c r="F8" i="70" s="1"/>
  <c r="E7" i="39"/>
  <c r="K7" i="39"/>
  <c r="F9" i="70" s="1"/>
  <c r="E8" i="39"/>
  <c r="E9" i="39"/>
  <c r="K9" i="39" s="1"/>
  <c r="F11" i="70" s="1"/>
  <c r="E10" i="39"/>
  <c r="K10" i="39"/>
  <c r="F12" i="70" s="1"/>
  <c r="E11" i="39"/>
  <c r="E12" i="39"/>
  <c r="K12" i="39" s="1"/>
  <c r="F14" i="70" s="1"/>
  <c r="E13" i="39"/>
  <c r="K13" i="39"/>
  <c r="F15" i="70" s="1"/>
  <c r="E14" i="39"/>
  <c r="E15" i="39"/>
  <c r="K15" i="39" s="1"/>
  <c r="F17" i="70" s="1"/>
  <c r="E16" i="39"/>
  <c r="K16" i="39"/>
  <c r="F18" i="70" s="1"/>
  <c r="E17" i="39"/>
  <c r="K17" i="39" s="1"/>
  <c r="F19" i="70" s="1"/>
  <c r="E18" i="39"/>
  <c r="K18" i="39" s="1"/>
  <c r="F20" i="70" s="1"/>
  <c r="E19" i="39"/>
  <c r="K19" i="39"/>
  <c r="F21" i="70" s="1"/>
  <c r="E20" i="39"/>
  <c r="K20" i="39" s="1"/>
  <c r="F22" i="70" s="1"/>
  <c r="E21" i="39"/>
  <c r="K21" i="39" s="1"/>
  <c r="F23" i="70" s="1"/>
  <c r="E5" i="52"/>
  <c r="E6" i="52"/>
  <c r="K6" i="52"/>
  <c r="F8" i="71" s="1"/>
  <c r="E7" i="52"/>
  <c r="K7" i="52"/>
  <c r="F9" i="71" s="1"/>
  <c r="E8" i="52"/>
  <c r="E9" i="52"/>
  <c r="K9" i="52"/>
  <c r="F11" i="71" s="1"/>
  <c r="E10" i="52"/>
  <c r="K10" i="52" s="1"/>
  <c r="F12" i="71" s="1"/>
  <c r="E11" i="52"/>
  <c r="E12" i="52"/>
  <c r="K12" i="52" s="1"/>
  <c r="F14" i="71" s="1"/>
  <c r="E13" i="52"/>
  <c r="K13" i="52"/>
  <c r="F15" i="71" s="1"/>
  <c r="E14" i="52"/>
  <c r="E15" i="52"/>
  <c r="K15" i="52" s="1"/>
  <c r="F17" i="71" s="1"/>
  <c r="E16" i="52"/>
  <c r="K16" i="52" s="1"/>
  <c r="F18" i="71" s="1"/>
  <c r="E17" i="52"/>
  <c r="K17" i="52"/>
  <c r="F19" i="71" s="1"/>
  <c r="E18" i="52"/>
  <c r="K18" i="52" s="1"/>
  <c r="F20" i="71" s="1"/>
  <c r="E19" i="52"/>
  <c r="K19" i="52" s="1"/>
  <c r="F21" i="71" s="1"/>
  <c r="E20" i="52"/>
  <c r="K20" i="52" s="1"/>
  <c r="F22" i="71" s="1"/>
  <c r="E21" i="52"/>
  <c r="K21" i="52" s="1"/>
  <c r="F23" i="71" s="1"/>
  <c r="E6" i="29"/>
  <c r="H6" i="29"/>
  <c r="E5" i="29"/>
  <c r="H5" i="29"/>
  <c r="E7" i="29"/>
  <c r="K7" i="29" s="1"/>
  <c r="F9" i="60" s="1"/>
  <c r="H7" i="29"/>
  <c r="E8" i="29"/>
  <c r="I8" i="29" s="1"/>
  <c r="H8" i="29"/>
  <c r="E9" i="29"/>
  <c r="H9" i="29"/>
  <c r="I9" i="29" s="1"/>
  <c r="E10" i="29"/>
  <c r="I10" i="29" s="1"/>
  <c r="H10" i="29"/>
  <c r="E11" i="29"/>
  <c r="H11" i="29"/>
  <c r="E12" i="29"/>
  <c r="H12" i="29"/>
  <c r="E13" i="29"/>
  <c r="K13" i="29" s="1"/>
  <c r="F15" i="60" s="1"/>
  <c r="H13" i="29"/>
  <c r="E14" i="29"/>
  <c r="H14" i="29"/>
  <c r="I14" i="29" s="1"/>
  <c r="E15" i="29"/>
  <c r="H15" i="29"/>
  <c r="I15" i="29" s="1"/>
  <c r="E16" i="29"/>
  <c r="I16" i="29" s="1"/>
  <c r="H16" i="29"/>
  <c r="E17" i="29"/>
  <c r="H17" i="29"/>
  <c r="E18" i="29"/>
  <c r="H18" i="29"/>
  <c r="E19" i="29"/>
  <c r="K19" i="29" s="1"/>
  <c r="F21" i="60" s="1"/>
  <c r="H19" i="29"/>
  <c r="E20" i="29"/>
  <c r="H20" i="29"/>
  <c r="E21" i="29"/>
  <c r="K21" i="29" s="1"/>
  <c r="F23" i="60" s="1"/>
  <c r="H21" i="29"/>
  <c r="K6" i="29"/>
  <c r="F8" i="60" s="1"/>
  <c r="K5" i="29"/>
  <c r="F7" i="60" s="1"/>
  <c r="K8" i="29"/>
  <c r="F10" i="60" s="1"/>
  <c r="K9" i="29"/>
  <c r="F11" i="60" s="1"/>
  <c r="K11" i="29"/>
  <c r="F13" i="60" s="1"/>
  <c r="K12" i="29"/>
  <c r="F14" i="60" s="1"/>
  <c r="K14" i="29"/>
  <c r="F16" i="60" s="1"/>
  <c r="K15" i="29"/>
  <c r="F17" i="60" s="1"/>
  <c r="K17" i="29"/>
  <c r="F19" i="60" s="1"/>
  <c r="E19" i="5"/>
  <c r="K19" i="5"/>
  <c r="E20" i="5"/>
  <c r="K20" i="5"/>
  <c r="F22" i="58" s="1"/>
  <c r="E21" i="5"/>
  <c r="H5" i="5"/>
  <c r="I5" i="5" s="1"/>
  <c r="F21" i="58"/>
  <c r="D10" i="58"/>
  <c r="H10" i="58" s="1"/>
  <c r="D20" i="58"/>
  <c r="D21" i="58"/>
  <c r="J21" i="58" s="1"/>
  <c r="D22" i="58"/>
  <c r="J22" i="58" s="1"/>
  <c r="D23" i="58"/>
  <c r="J23" i="58" s="1"/>
  <c r="H6" i="5"/>
  <c r="H8" i="5"/>
  <c r="I8" i="5" s="1"/>
  <c r="I18" i="5"/>
  <c r="H7" i="5"/>
  <c r="I7" i="5" s="1"/>
  <c r="H9" i="5"/>
  <c r="I9" i="5" s="1"/>
  <c r="H10" i="5"/>
  <c r="I10" i="5"/>
  <c r="H11" i="5"/>
  <c r="I11" i="5" s="1"/>
  <c r="H12" i="5"/>
  <c r="I12" i="5" s="1"/>
  <c r="H13" i="5"/>
  <c r="I13" i="5" s="1"/>
  <c r="H14" i="5"/>
  <c r="H15" i="5"/>
  <c r="I15" i="5" s="1"/>
  <c r="H16" i="5"/>
  <c r="I16" i="5" s="1"/>
  <c r="H17" i="5"/>
  <c r="I17" i="5" s="1"/>
  <c r="H19" i="5"/>
  <c r="I19" i="5" s="1"/>
  <c r="H20" i="5"/>
  <c r="I20" i="5"/>
  <c r="H21" i="5"/>
  <c r="B21" i="58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8" i="62"/>
  <c r="C7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8" i="62"/>
  <c r="B7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8" i="62"/>
  <c r="A7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L3" i="62"/>
  <c r="G3" i="62"/>
  <c r="B3" i="62"/>
  <c r="K7" i="60"/>
  <c r="H22" i="58"/>
  <c r="C9" i="61"/>
  <c r="C10" i="61"/>
  <c r="C11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8" i="61"/>
  <c r="C7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8" i="61"/>
  <c r="B7" i="61"/>
  <c r="A9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8" i="61"/>
  <c r="A7" i="61"/>
  <c r="A21" i="58"/>
  <c r="K8" i="58"/>
  <c r="E8" i="58"/>
  <c r="N8" i="58" s="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L3" i="61"/>
  <c r="G3" i="61"/>
  <c r="B3" i="61"/>
  <c r="G3" i="60"/>
  <c r="C23" i="60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8" i="60"/>
  <c r="C7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8" i="60"/>
  <c r="B7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8" i="60"/>
  <c r="A7" i="60"/>
  <c r="J12" i="60"/>
  <c r="H12" i="60"/>
  <c r="J21" i="60"/>
  <c r="H21" i="60"/>
  <c r="K23" i="60"/>
  <c r="K22" i="60"/>
  <c r="K21" i="60"/>
  <c r="K20" i="60"/>
  <c r="K19" i="60"/>
  <c r="K18" i="60"/>
  <c r="K17" i="60"/>
  <c r="K16" i="60"/>
  <c r="K15" i="60"/>
  <c r="K14" i="60"/>
  <c r="N14" i="60" s="1"/>
  <c r="K13" i="60"/>
  <c r="K12" i="60"/>
  <c r="K11" i="60"/>
  <c r="K10" i="60"/>
  <c r="K9" i="60"/>
  <c r="L3" i="60"/>
  <c r="B3" i="60"/>
  <c r="E9" i="58"/>
  <c r="N9" i="58" s="1"/>
  <c r="E10" i="58"/>
  <c r="N10" i="58" s="1"/>
  <c r="E11" i="58"/>
  <c r="N11" i="58" s="1"/>
  <c r="E12" i="58"/>
  <c r="E13" i="58"/>
  <c r="E14" i="58"/>
  <c r="E15" i="58"/>
  <c r="N15" i="58" s="1"/>
  <c r="E16" i="58"/>
  <c r="N16" i="58" s="1"/>
  <c r="E17" i="58"/>
  <c r="N17" i="58" s="1"/>
  <c r="E18" i="58"/>
  <c r="E19" i="58"/>
  <c r="E20" i="58"/>
  <c r="E21" i="58"/>
  <c r="N21" i="58" s="1"/>
  <c r="E22" i="58"/>
  <c r="E23" i="58"/>
  <c r="N23" i="58" s="1"/>
  <c r="E7" i="58"/>
  <c r="H13" i="58"/>
  <c r="H16" i="58"/>
  <c r="H17" i="58"/>
  <c r="H23" i="58"/>
  <c r="K9" i="58"/>
  <c r="K10" i="58"/>
  <c r="K23" i="58"/>
  <c r="K11" i="58"/>
  <c r="K12" i="58"/>
  <c r="K13" i="58"/>
  <c r="K14" i="58"/>
  <c r="N14" i="58" s="1"/>
  <c r="K15" i="58"/>
  <c r="K16" i="58"/>
  <c r="K17" i="58"/>
  <c r="K18" i="58"/>
  <c r="K19" i="58"/>
  <c r="K21" i="58"/>
  <c r="K22" i="58"/>
  <c r="C23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8" i="58"/>
  <c r="C7" i="58"/>
  <c r="B23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2" i="58"/>
  <c r="B7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2" i="58"/>
  <c r="A23" i="58"/>
  <c r="A7" i="58"/>
  <c r="C5" i="5"/>
  <c r="B3" i="58"/>
  <c r="K7" i="58"/>
  <c r="L3" i="58"/>
  <c r="J50" i="1"/>
  <c r="J27" i="1"/>
  <c r="H5" i="52"/>
  <c r="H6" i="52"/>
  <c r="I6" i="52"/>
  <c r="H7" i="52"/>
  <c r="I7" i="52" s="1"/>
  <c r="H8" i="52"/>
  <c r="H9" i="52"/>
  <c r="I9" i="52"/>
  <c r="H10" i="52"/>
  <c r="H11" i="52"/>
  <c r="H12" i="52"/>
  <c r="I12" i="52" s="1"/>
  <c r="H13" i="52"/>
  <c r="I13" i="52"/>
  <c r="H14" i="52"/>
  <c r="H15" i="52"/>
  <c r="I15" i="52" s="1"/>
  <c r="H16" i="52"/>
  <c r="H17" i="52"/>
  <c r="H18" i="52"/>
  <c r="H19" i="52"/>
  <c r="I19" i="52"/>
  <c r="H20" i="52"/>
  <c r="H21" i="52"/>
  <c r="I21" i="52" s="1"/>
  <c r="H5" i="34"/>
  <c r="H6" i="34"/>
  <c r="I6" i="34"/>
  <c r="H7" i="34"/>
  <c r="I7" i="34" s="1"/>
  <c r="H8" i="34"/>
  <c r="I8" i="34" s="1"/>
  <c r="H9" i="34"/>
  <c r="H10" i="34"/>
  <c r="I10" i="34" s="1"/>
  <c r="H11" i="34"/>
  <c r="I11" i="34" s="1"/>
  <c r="H12" i="34"/>
  <c r="I12" i="34"/>
  <c r="H13" i="34"/>
  <c r="I13" i="34" s="1"/>
  <c r="H14" i="34"/>
  <c r="I14" i="34" s="1"/>
  <c r="H15" i="34"/>
  <c r="I15" i="34"/>
  <c r="H16" i="34"/>
  <c r="H17" i="34"/>
  <c r="I17" i="34" s="1"/>
  <c r="H18" i="34"/>
  <c r="I18" i="34" s="1"/>
  <c r="H19" i="34"/>
  <c r="H20" i="34"/>
  <c r="H21" i="34"/>
  <c r="I21" i="34"/>
  <c r="CE35" i="6"/>
  <c r="EM37" i="6"/>
  <c r="C12" i="5"/>
  <c r="BA5" i="6"/>
  <c r="EF5" i="6"/>
  <c r="BA6" i="6"/>
  <c r="BA8" i="6"/>
  <c r="CS8" i="6"/>
  <c r="EF8" i="6"/>
  <c r="AX12" i="6"/>
  <c r="AX14" i="6"/>
  <c r="AX16" i="6"/>
  <c r="AX18" i="6"/>
  <c r="AX20" i="6"/>
  <c r="B5" i="5"/>
  <c r="D5" i="5"/>
  <c r="G5" i="5"/>
  <c r="B6" i="5"/>
  <c r="D6" i="5"/>
  <c r="G6" i="5"/>
  <c r="B7" i="5"/>
  <c r="C7" i="5"/>
  <c r="D7" i="5"/>
  <c r="G7" i="5"/>
  <c r="B8" i="5"/>
  <c r="D8" i="5"/>
  <c r="G8" i="5"/>
  <c r="B9" i="5"/>
  <c r="C9" i="5"/>
  <c r="D9" i="5"/>
  <c r="G9" i="5"/>
  <c r="B10" i="5"/>
  <c r="D10" i="5"/>
  <c r="G10" i="5"/>
  <c r="B11" i="5"/>
  <c r="C11" i="5"/>
  <c r="D11" i="5"/>
  <c r="G11" i="5"/>
  <c r="B12" i="5"/>
  <c r="D12" i="5"/>
  <c r="G12" i="5"/>
  <c r="B13" i="5"/>
  <c r="C13" i="5"/>
  <c r="D13" i="5"/>
  <c r="G13" i="5"/>
  <c r="B14" i="5"/>
  <c r="D14" i="5"/>
  <c r="G14" i="5"/>
  <c r="B15" i="5"/>
  <c r="D15" i="5"/>
  <c r="G15" i="5"/>
  <c r="B16" i="5"/>
  <c r="C16" i="5"/>
  <c r="D16" i="5"/>
  <c r="G16" i="5"/>
  <c r="B17" i="5"/>
  <c r="C17" i="5"/>
  <c r="D17" i="5"/>
  <c r="G17" i="5"/>
  <c r="B18" i="5"/>
  <c r="C18" i="5"/>
  <c r="D18" i="5"/>
  <c r="G18" i="5"/>
  <c r="H18" i="5"/>
  <c r="B19" i="5"/>
  <c r="C19" i="5"/>
  <c r="D19" i="5"/>
  <c r="G19" i="5"/>
  <c r="B20" i="5"/>
  <c r="C20" i="5"/>
  <c r="D20" i="5"/>
  <c r="G20" i="5"/>
  <c r="B21" i="5"/>
  <c r="C21" i="5"/>
  <c r="D21" i="5"/>
  <c r="G21" i="5"/>
  <c r="B5" i="37"/>
  <c r="C5" i="37"/>
  <c r="D5" i="37"/>
  <c r="G5" i="37"/>
  <c r="H5" i="37"/>
  <c r="I5" i="37" s="1"/>
  <c r="B6" i="37"/>
  <c r="C6" i="37"/>
  <c r="D6" i="37"/>
  <c r="H6" i="37"/>
  <c r="I6" i="37" s="1"/>
  <c r="G6" i="37"/>
  <c r="B7" i="37"/>
  <c r="C7" i="37"/>
  <c r="D7" i="37"/>
  <c r="H7" i="37"/>
  <c r="G7" i="37"/>
  <c r="B8" i="37"/>
  <c r="C8" i="37"/>
  <c r="D8" i="37"/>
  <c r="H8" i="37"/>
  <c r="G8" i="37"/>
  <c r="B9" i="37"/>
  <c r="C9" i="37"/>
  <c r="D9" i="37"/>
  <c r="G9" i="37"/>
  <c r="H9" i="37"/>
  <c r="B10" i="37"/>
  <c r="C10" i="37"/>
  <c r="D10" i="37"/>
  <c r="H10" i="37"/>
  <c r="I10" i="37" s="1"/>
  <c r="G10" i="37"/>
  <c r="B11" i="37"/>
  <c r="C11" i="37"/>
  <c r="D11" i="37"/>
  <c r="H11" i="37"/>
  <c r="I11" i="37" s="1"/>
  <c r="G11" i="37"/>
  <c r="B12" i="37"/>
  <c r="C12" i="37"/>
  <c r="D12" i="37"/>
  <c r="G12" i="37"/>
  <c r="H12" i="37"/>
  <c r="B13" i="37"/>
  <c r="C13" i="37"/>
  <c r="D13" i="37"/>
  <c r="G13" i="37"/>
  <c r="H13" i="37"/>
  <c r="B14" i="37"/>
  <c r="C14" i="37"/>
  <c r="D14" i="37"/>
  <c r="H14" i="37"/>
  <c r="I14" i="37" s="1"/>
  <c r="G14" i="37"/>
  <c r="B15" i="37"/>
  <c r="C15" i="37"/>
  <c r="D15" i="37"/>
  <c r="H15" i="37"/>
  <c r="I15" i="37" s="1"/>
  <c r="G15" i="37"/>
  <c r="B16" i="37"/>
  <c r="C16" i="37"/>
  <c r="D16" i="37"/>
  <c r="G16" i="37"/>
  <c r="H16" i="37"/>
  <c r="B17" i="37"/>
  <c r="C17" i="37"/>
  <c r="D17" i="37"/>
  <c r="H17" i="37"/>
  <c r="G17" i="37"/>
  <c r="B18" i="37"/>
  <c r="C18" i="37"/>
  <c r="D18" i="37"/>
  <c r="H18" i="37"/>
  <c r="G18" i="37"/>
  <c r="B19" i="37"/>
  <c r="C19" i="37"/>
  <c r="D19" i="37"/>
  <c r="H19" i="37"/>
  <c r="I19" i="37" s="1"/>
  <c r="G19" i="37"/>
  <c r="B20" i="37"/>
  <c r="C20" i="37"/>
  <c r="D20" i="37"/>
  <c r="G20" i="37"/>
  <c r="H20" i="37"/>
  <c r="I20" i="37"/>
  <c r="B21" i="37"/>
  <c r="C21" i="37"/>
  <c r="D21" i="37"/>
  <c r="H21" i="37"/>
  <c r="G21" i="37"/>
  <c r="B5" i="38"/>
  <c r="C5" i="38"/>
  <c r="D5" i="38"/>
  <c r="H5" i="38"/>
  <c r="I5" i="38" s="1"/>
  <c r="G5" i="38"/>
  <c r="B6" i="38"/>
  <c r="C6" i="38"/>
  <c r="D6" i="38"/>
  <c r="G6" i="38"/>
  <c r="H6" i="38"/>
  <c r="B7" i="38"/>
  <c r="C7" i="38"/>
  <c r="D7" i="38"/>
  <c r="G7" i="38"/>
  <c r="H7" i="38"/>
  <c r="B8" i="38"/>
  <c r="C8" i="38"/>
  <c r="D8" i="38"/>
  <c r="G8" i="38"/>
  <c r="H8" i="38"/>
  <c r="B9" i="38"/>
  <c r="C9" i="38"/>
  <c r="D9" i="38"/>
  <c r="H9" i="38"/>
  <c r="I9" i="38" s="1"/>
  <c r="G9" i="38"/>
  <c r="B10" i="38"/>
  <c r="C10" i="38"/>
  <c r="D10" i="38"/>
  <c r="G10" i="38"/>
  <c r="H10" i="38"/>
  <c r="B11" i="38"/>
  <c r="C11" i="38"/>
  <c r="D11" i="38"/>
  <c r="G11" i="38"/>
  <c r="H11" i="38"/>
  <c r="B12" i="38"/>
  <c r="C12" i="38"/>
  <c r="D12" i="38"/>
  <c r="G12" i="38"/>
  <c r="H12" i="38"/>
  <c r="B13" i="38"/>
  <c r="C13" i="38"/>
  <c r="D13" i="38"/>
  <c r="H13" i="38"/>
  <c r="I13" i="38" s="1"/>
  <c r="G13" i="38"/>
  <c r="B14" i="38"/>
  <c r="C14" i="38"/>
  <c r="D14" i="38"/>
  <c r="H14" i="38"/>
  <c r="G14" i="38"/>
  <c r="B15" i="38"/>
  <c r="C15" i="38"/>
  <c r="D15" i="38"/>
  <c r="G15" i="38"/>
  <c r="H15" i="38"/>
  <c r="B16" i="38"/>
  <c r="C16" i="38"/>
  <c r="D16" i="38"/>
  <c r="H16" i="38"/>
  <c r="I16" i="38" s="1"/>
  <c r="G16" i="38"/>
  <c r="B17" i="38"/>
  <c r="C17" i="38"/>
  <c r="D17" i="38"/>
  <c r="H17" i="38"/>
  <c r="I17" i="38" s="1"/>
  <c r="G17" i="38"/>
  <c r="B18" i="38"/>
  <c r="C18" i="38"/>
  <c r="D18" i="38"/>
  <c r="H18" i="38"/>
  <c r="G18" i="38"/>
  <c r="B19" i="38"/>
  <c r="C19" i="38"/>
  <c r="D19" i="38"/>
  <c r="G19" i="38"/>
  <c r="H19" i="38"/>
  <c r="B20" i="38"/>
  <c r="C20" i="38"/>
  <c r="D20" i="38"/>
  <c r="H20" i="38"/>
  <c r="I20" i="38" s="1"/>
  <c r="G20" i="38"/>
  <c r="B21" i="38"/>
  <c r="C21" i="38"/>
  <c r="D21" i="38"/>
  <c r="H21" i="38"/>
  <c r="I21" i="38" s="1"/>
  <c r="G21" i="38"/>
  <c r="B5" i="39"/>
  <c r="C5" i="39"/>
  <c r="D5" i="39"/>
  <c r="G5" i="39"/>
  <c r="H5" i="39"/>
  <c r="B6" i="39"/>
  <c r="C6" i="39"/>
  <c r="D6" i="39"/>
  <c r="G6" i="39"/>
  <c r="H6" i="39"/>
  <c r="I6" i="39" s="1"/>
  <c r="B7" i="39"/>
  <c r="C7" i="39"/>
  <c r="D7" i="39"/>
  <c r="H7" i="39"/>
  <c r="I7" i="39"/>
  <c r="G7" i="39"/>
  <c r="B8" i="39"/>
  <c r="C8" i="39"/>
  <c r="D8" i="39"/>
  <c r="H8" i="39"/>
  <c r="G8" i="39"/>
  <c r="B9" i="39"/>
  <c r="C9" i="39"/>
  <c r="D9" i="39"/>
  <c r="G9" i="39"/>
  <c r="H9" i="39"/>
  <c r="I9" i="39" s="1"/>
  <c r="B10" i="39"/>
  <c r="C10" i="39"/>
  <c r="D10" i="39"/>
  <c r="G10" i="39"/>
  <c r="H10" i="39"/>
  <c r="B11" i="39"/>
  <c r="C11" i="39"/>
  <c r="D11" i="39"/>
  <c r="H11" i="39"/>
  <c r="G11" i="39"/>
  <c r="B12" i="39"/>
  <c r="C12" i="39"/>
  <c r="D12" i="39"/>
  <c r="G12" i="39"/>
  <c r="H12" i="39"/>
  <c r="I12" i="39"/>
  <c r="B13" i="39"/>
  <c r="C13" i="39"/>
  <c r="D13" i="39"/>
  <c r="G13" i="39"/>
  <c r="H13" i="39"/>
  <c r="I13" i="39"/>
  <c r="B14" i="39"/>
  <c r="C14" i="39"/>
  <c r="D14" i="39"/>
  <c r="H14" i="39"/>
  <c r="G14" i="39"/>
  <c r="B15" i="39"/>
  <c r="C15" i="39"/>
  <c r="D15" i="39"/>
  <c r="H15" i="39"/>
  <c r="G15" i="39"/>
  <c r="B16" i="39"/>
  <c r="C16" i="39"/>
  <c r="D16" i="39"/>
  <c r="G16" i="39"/>
  <c r="H16" i="39"/>
  <c r="I16" i="39"/>
  <c r="B17" i="39"/>
  <c r="C17" i="39"/>
  <c r="D17" i="39"/>
  <c r="G17" i="39"/>
  <c r="H17" i="39"/>
  <c r="B18" i="39"/>
  <c r="C18" i="39"/>
  <c r="D18" i="39"/>
  <c r="H18" i="39"/>
  <c r="I18" i="39"/>
  <c r="G18" i="39"/>
  <c r="B19" i="39"/>
  <c r="C19" i="39"/>
  <c r="D19" i="39"/>
  <c r="G19" i="39"/>
  <c r="H19" i="39"/>
  <c r="I19" i="39" s="1"/>
  <c r="B20" i="39"/>
  <c r="C20" i="39"/>
  <c r="D20" i="39"/>
  <c r="H20" i="39"/>
  <c r="I20" i="39" s="1"/>
  <c r="G20" i="39"/>
  <c r="B21" i="39"/>
  <c r="C21" i="39"/>
  <c r="D21" i="39"/>
  <c r="H21" i="39"/>
  <c r="G21" i="39"/>
  <c r="B5" i="52"/>
  <c r="C5" i="52"/>
  <c r="D5" i="52"/>
  <c r="G5" i="52"/>
  <c r="B6" i="52"/>
  <c r="C6" i="52"/>
  <c r="D6" i="52"/>
  <c r="G6" i="52"/>
  <c r="B7" i="52"/>
  <c r="C7" i="52"/>
  <c r="D7" i="52"/>
  <c r="G7" i="52"/>
  <c r="B8" i="52"/>
  <c r="C8" i="52"/>
  <c r="D8" i="52"/>
  <c r="G8" i="52"/>
  <c r="B9" i="52"/>
  <c r="C9" i="52"/>
  <c r="D9" i="52"/>
  <c r="G9" i="52"/>
  <c r="B10" i="52"/>
  <c r="C10" i="52"/>
  <c r="D10" i="52"/>
  <c r="G10" i="52"/>
  <c r="B11" i="52"/>
  <c r="C11" i="52"/>
  <c r="D11" i="52"/>
  <c r="G11" i="52"/>
  <c r="B12" i="52"/>
  <c r="C12" i="52"/>
  <c r="D12" i="52"/>
  <c r="G12" i="52"/>
  <c r="B13" i="52"/>
  <c r="C13" i="52"/>
  <c r="D13" i="52"/>
  <c r="G13" i="52"/>
  <c r="B14" i="52"/>
  <c r="C14" i="52"/>
  <c r="D14" i="52"/>
  <c r="G14" i="52"/>
  <c r="B15" i="52"/>
  <c r="C15" i="52"/>
  <c r="D15" i="52"/>
  <c r="G15" i="52"/>
  <c r="B16" i="52"/>
  <c r="C16" i="52"/>
  <c r="D16" i="52"/>
  <c r="G16" i="52"/>
  <c r="B17" i="52"/>
  <c r="C17" i="52"/>
  <c r="D17" i="52"/>
  <c r="G17" i="52"/>
  <c r="B18" i="52"/>
  <c r="C18" i="52"/>
  <c r="D18" i="52"/>
  <c r="G18" i="52"/>
  <c r="B19" i="52"/>
  <c r="C19" i="52"/>
  <c r="D19" i="52"/>
  <c r="G19" i="52"/>
  <c r="B20" i="52"/>
  <c r="C20" i="52"/>
  <c r="D20" i="52"/>
  <c r="G20" i="52"/>
  <c r="B21" i="52"/>
  <c r="C21" i="52"/>
  <c r="D21" i="52"/>
  <c r="G21" i="52"/>
  <c r="B5" i="29"/>
  <c r="C5" i="29"/>
  <c r="D5" i="29"/>
  <c r="G5" i="29"/>
  <c r="B6" i="29"/>
  <c r="C6" i="29"/>
  <c r="D6" i="29"/>
  <c r="G6" i="29"/>
  <c r="B7" i="29"/>
  <c r="C7" i="29"/>
  <c r="D7" i="29"/>
  <c r="G7" i="29"/>
  <c r="B8" i="29"/>
  <c r="C8" i="29"/>
  <c r="D8" i="29"/>
  <c r="G8" i="29"/>
  <c r="B9" i="29"/>
  <c r="C9" i="29"/>
  <c r="D9" i="29"/>
  <c r="G9" i="29"/>
  <c r="B10" i="29"/>
  <c r="C10" i="29"/>
  <c r="D10" i="29"/>
  <c r="G10" i="29"/>
  <c r="B11" i="29"/>
  <c r="C11" i="29"/>
  <c r="D11" i="29"/>
  <c r="G11" i="29"/>
  <c r="B12" i="29"/>
  <c r="C12" i="29"/>
  <c r="D12" i="29"/>
  <c r="G12" i="29"/>
  <c r="B13" i="29"/>
  <c r="C13" i="29"/>
  <c r="D13" i="29"/>
  <c r="G13" i="29"/>
  <c r="B14" i="29"/>
  <c r="C14" i="29"/>
  <c r="D14" i="29"/>
  <c r="G14" i="29"/>
  <c r="B15" i="29"/>
  <c r="C15" i="29"/>
  <c r="D15" i="29"/>
  <c r="G15" i="29"/>
  <c r="B16" i="29"/>
  <c r="C16" i="29"/>
  <c r="D16" i="29"/>
  <c r="G16" i="29"/>
  <c r="B17" i="29"/>
  <c r="C17" i="29"/>
  <c r="D17" i="29"/>
  <c r="G17" i="29"/>
  <c r="B18" i="29"/>
  <c r="C18" i="29"/>
  <c r="D18" i="29"/>
  <c r="G18" i="29"/>
  <c r="B19" i="29"/>
  <c r="C19" i="29"/>
  <c r="D19" i="29"/>
  <c r="G19" i="29"/>
  <c r="B20" i="29"/>
  <c r="C20" i="29"/>
  <c r="D20" i="29"/>
  <c r="G20" i="29"/>
  <c r="B21" i="29"/>
  <c r="C21" i="29"/>
  <c r="D21" i="29"/>
  <c r="G21" i="29"/>
  <c r="B5" i="30"/>
  <c r="C5" i="30"/>
  <c r="D5" i="30"/>
  <c r="G5" i="30"/>
  <c r="H5" i="30"/>
  <c r="I5" i="30" s="1"/>
  <c r="B6" i="30"/>
  <c r="C6" i="30"/>
  <c r="D6" i="30"/>
  <c r="H6" i="30"/>
  <c r="I6" i="30" s="1"/>
  <c r="G6" i="30"/>
  <c r="B7" i="30"/>
  <c r="C7" i="30"/>
  <c r="D7" i="30"/>
  <c r="H7" i="30"/>
  <c r="I7" i="30" s="1"/>
  <c r="G7" i="30"/>
  <c r="B8" i="30"/>
  <c r="C8" i="30"/>
  <c r="D8" i="30"/>
  <c r="G8" i="30"/>
  <c r="H8" i="30"/>
  <c r="I8" i="30"/>
  <c r="B9" i="30"/>
  <c r="C9" i="30"/>
  <c r="D9" i="30"/>
  <c r="G9" i="30"/>
  <c r="H9" i="30"/>
  <c r="I9" i="30"/>
  <c r="B10" i="30"/>
  <c r="C10" i="30"/>
  <c r="D10" i="30"/>
  <c r="H10" i="30"/>
  <c r="G10" i="30"/>
  <c r="B11" i="30"/>
  <c r="C11" i="30"/>
  <c r="D11" i="30"/>
  <c r="H11" i="30"/>
  <c r="I11" i="30" s="1"/>
  <c r="G11" i="30"/>
  <c r="B12" i="30"/>
  <c r="C12" i="30"/>
  <c r="D12" i="30"/>
  <c r="G12" i="30"/>
  <c r="H12" i="30"/>
  <c r="I12" i="30" s="1"/>
  <c r="B13" i="30"/>
  <c r="C13" i="30"/>
  <c r="D13" i="30"/>
  <c r="G13" i="30"/>
  <c r="H13" i="30"/>
  <c r="B14" i="30"/>
  <c r="C14" i="30"/>
  <c r="D14" i="30"/>
  <c r="H14" i="30"/>
  <c r="I14" i="30" s="1"/>
  <c r="G14" i="30"/>
  <c r="B15" i="30"/>
  <c r="C15" i="30"/>
  <c r="D15" i="30"/>
  <c r="H15" i="30"/>
  <c r="I15" i="30" s="1"/>
  <c r="G15" i="30"/>
  <c r="B16" i="30"/>
  <c r="C16" i="30"/>
  <c r="D16" i="30"/>
  <c r="H16" i="30"/>
  <c r="I16" i="30" s="1"/>
  <c r="G16" i="30"/>
  <c r="B17" i="30"/>
  <c r="C17" i="30"/>
  <c r="D17" i="30"/>
  <c r="H17" i="30"/>
  <c r="I17" i="30" s="1"/>
  <c r="G17" i="30"/>
  <c r="B18" i="30"/>
  <c r="C18" i="30"/>
  <c r="D18" i="30"/>
  <c r="G18" i="30"/>
  <c r="H18" i="30"/>
  <c r="B19" i="30"/>
  <c r="C19" i="30"/>
  <c r="D19" i="30"/>
  <c r="G19" i="30"/>
  <c r="H19" i="30"/>
  <c r="B20" i="30"/>
  <c r="C20" i="30"/>
  <c r="D20" i="30"/>
  <c r="G20" i="30"/>
  <c r="H20" i="30"/>
  <c r="B21" i="30"/>
  <c r="C21" i="30"/>
  <c r="D21" i="30"/>
  <c r="H21" i="30"/>
  <c r="I21" i="30" s="1"/>
  <c r="G21" i="30"/>
  <c r="B5" i="31"/>
  <c r="C5" i="31"/>
  <c r="D5" i="31"/>
  <c r="H5" i="31"/>
  <c r="I5" i="31" s="1"/>
  <c r="G5" i="31"/>
  <c r="B6" i="31"/>
  <c r="C6" i="31"/>
  <c r="D6" i="31"/>
  <c r="G6" i="31"/>
  <c r="H6" i="31"/>
  <c r="I6" i="31"/>
  <c r="B7" i="31"/>
  <c r="C7" i="31"/>
  <c r="D7" i="31"/>
  <c r="H7" i="31"/>
  <c r="I7" i="31" s="1"/>
  <c r="G7" i="31"/>
  <c r="B8" i="31"/>
  <c r="C8" i="31"/>
  <c r="D8" i="31"/>
  <c r="H8" i="31"/>
  <c r="I8" i="31" s="1"/>
  <c r="G8" i="31"/>
  <c r="B9" i="31"/>
  <c r="C9" i="31"/>
  <c r="D9" i="31"/>
  <c r="H9" i="31"/>
  <c r="I9" i="31" s="1"/>
  <c r="G9" i="31"/>
  <c r="B10" i="31"/>
  <c r="C10" i="31"/>
  <c r="D10" i="31"/>
  <c r="G10" i="31"/>
  <c r="H10" i="31"/>
  <c r="I10" i="31"/>
  <c r="B11" i="31"/>
  <c r="C11" i="31"/>
  <c r="D11" i="31"/>
  <c r="H11" i="31"/>
  <c r="I11" i="31" s="1"/>
  <c r="G11" i="31"/>
  <c r="B12" i="31"/>
  <c r="C12" i="31"/>
  <c r="D12" i="31"/>
  <c r="G12" i="31"/>
  <c r="H12" i="31"/>
  <c r="B13" i="31"/>
  <c r="C13" i="31"/>
  <c r="D13" i="31"/>
  <c r="G13" i="31"/>
  <c r="H13" i="31"/>
  <c r="I13" i="31" s="1"/>
  <c r="B14" i="31"/>
  <c r="C14" i="31"/>
  <c r="D14" i="31"/>
  <c r="H14" i="31"/>
  <c r="I14" i="31" s="1"/>
  <c r="G14" i="31"/>
  <c r="B15" i="31"/>
  <c r="C15" i="31"/>
  <c r="D15" i="31"/>
  <c r="G15" i="31"/>
  <c r="H15" i="31"/>
  <c r="B16" i="31"/>
  <c r="C16" i="31"/>
  <c r="D16" i="31"/>
  <c r="H16" i="31"/>
  <c r="I16" i="31"/>
  <c r="G16" i="31"/>
  <c r="B17" i="31"/>
  <c r="C17" i="31"/>
  <c r="D17" i="31"/>
  <c r="H17" i="31"/>
  <c r="I17" i="31"/>
  <c r="G17" i="31"/>
  <c r="B18" i="31"/>
  <c r="C18" i="31"/>
  <c r="D18" i="31"/>
  <c r="G18" i="31"/>
  <c r="H18" i="31"/>
  <c r="B19" i="31"/>
  <c r="C19" i="31"/>
  <c r="D19" i="31"/>
  <c r="H19" i="31"/>
  <c r="I19" i="31" s="1"/>
  <c r="G19" i="31"/>
  <c r="B20" i="31"/>
  <c r="C20" i="31"/>
  <c r="D20" i="31"/>
  <c r="H20" i="31"/>
  <c r="I20" i="31" s="1"/>
  <c r="G20" i="31"/>
  <c r="B21" i="31"/>
  <c r="C21" i="31"/>
  <c r="D21" i="31"/>
  <c r="G21" i="31"/>
  <c r="H21" i="31"/>
  <c r="B5" i="32"/>
  <c r="C5" i="32"/>
  <c r="D5" i="32"/>
  <c r="H5" i="32"/>
  <c r="I5" i="32" s="1"/>
  <c r="G5" i="32"/>
  <c r="B6" i="32"/>
  <c r="C6" i="32"/>
  <c r="D6" i="32"/>
  <c r="H6" i="32"/>
  <c r="G6" i="32"/>
  <c r="B7" i="32"/>
  <c r="C7" i="32"/>
  <c r="D7" i="32"/>
  <c r="G7" i="32"/>
  <c r="H7" i="32"/>
  <c r="I7" i="32" s="1"/>
  <c r="B8" i="32"/>
  <c r="C8" i="32"/>
  <c r="D8" i="32"/>
  <c r="H8" i="32"/>
  <c r="I8" i="32" s="1"/>
  <c r="G8" i="32"/>
  <c r="B9" i="32"/>
  <c r="C9" i="32"/>
  <c r="D9" i="32"/>
  <c r="H9" i="32"/>
  <c r="I9" i="32" s="1"/>
  <c r="G9" i="32"/>
  <c r="B10" i="32"/>
  <c r="C10" i="32"/>
  <c r="D10" i="32"/>
  <c r="G10" i="32"/>
  <c r="H10" i="32"/>
  <c r="B11" i="32"/>
  <c r="C11" i="32"/>
  <c r="D11" i="32"/>
  <c r="H11" i="32"/>
  <c r="I11" i="32" s="1"/>
  <c r="G11" i="32"/>
  <c r="B12" i="32"/>
  <c r="C12" i="32"/>
  <c r="D12" i="32"/>
  <c r="G12" i="32"/>
  <c r="H12" i="32"/>
  <c r="I12" i="32" s="1"/>
  <c r="B13" i="32"/>
  <c r="C13" i="32"/>
  <c r="D13" i="32"/>
  <c r="H13" i="32"/>
  <c r="G13" i="32"/>
  <c r="B14" i="32"/>
  <c r="C14" i="32"/>
  <c r="D14" i="32"/>
  <c r="H14" i="32"/>
  <c r="I14" i="32" s="1"/>
  <c r="G14" i="32"/>
  <c r="B15" i="32"/>
  <c r="C15" i="32"/>
  <c r="D15" i="32"/>
  <c r="H15" i="32"/>
  <c r="G15" i="32"/>
  <c r="B16" i="32"/>
  <c r="C16" i="32"/>
  <c r="D16" i="32"/>
  <c r="G16" i="32"/>
  <c r="H16" i="32"/>
  <c r="I16" i="32" s="1"/>
  <c r="B17" i="32"/>
  <c r="C17" i="32"/>
  <c r="D17" i="32"/>
  <c r="H17" i="32"/>
  <c r="G17" i="32"/>
  <c r="B18" i="32"/>
  <c r="C18" i="32"/>
  <c r="D18" i="32"/>
  <c r="H18" i="32"/>
  <c r="I18" i="32"/>
  <c r="G18" i="32"/>
  <c r="B19" i="32"/>
  <c r="C19" i="32"/>
  <c r="D19" i="32"/>
  <c r="G19" i="32"/>
  <c r="H19" i="32"/>
  <c r="B20" i="32"/>
  <c r="C20" i="32"/>
  <c r="D20" i="32"/>
  <c r="H20" i="32"/>
  <c r="I20" i="32" s="1"/>
  <c r="G20" i="32"/>
  <c r="B21" i="32"/>
  <c r="C21" i="32"/>
  <c r="D21" i="32"/>
  <c r="H21" i="32"/>
  <c r="I21" i="32" s="1"/>
  <c r="G21" i="32"/>
  <c r="B5" i="33"/>
  <c r="C5" i="33"/>
  <c r="D5" i="33"/>
  <c r="G5" i="33"/>
  <c r="H5" i="33"/>
  <c r="I5" i="33" s="1"/>
  <c r="B6" i="33"/>
  <c r="C6" i="33"/>
  <c r="D6" i="33"/>
  <c r="G6" i="33"/>
  <c r="H6" i="33"/>
  <c r="B7" i="33"/>
  <c r="C7" i="33"/>
  <c r="D7" i="33"/>
  <c r="H7" i="33"/>
  <c r="I7" i="33" s="1"/>
  <c r="G7" i="33"/>
  <c r="B8" i="33"/>
  <c r="C8" i="33"/>
  <c r="D8" i="33"/>
  <c r="H8" i="33"/>
  <c r="I8" i="33" s="1"/>
  <c r="G8" i="33"/>
  <c r="B9" i="33"/>
  <c r="C9" i="33"/>
  <c r="D9" i="33"/>
  <c r="G9" i="33"/>
  <c r="H9" i="33"/>
  <c r="B10" i="33"/>
  <c r="C10" i="33"/>
  <c r="D10" i="33"/>
  <c r="G10" i="33"/>
  <c r="H10" i="33"/>
  <c r="B11" i="33"/>
  <c r="C11" i="33"/>
  <c r="D11" i="33"/>
  <c r="H11" i="33"/>
  <c r="I11" i="33"/>
  <c r="G11" i="33"/>
  <c r="B12" i="33"/>
  <c r="C12" i="33"/>
  <c r="D12" i="33"/>
  <c r="G12" i="33"/>
  <c r="H12" i="33"/>
  <c r="I12" i="33"/>
  <c r="B13" i="33"/>
  <c r="C13" i="33"/>
  <c r="D13" i="33"/>
  <c r="H13" i="33"/>
  <c r="I13" i="33"/>
  <c r="G13" i="33"/>
  <c r="B14" i="33"/>
  <c r="C14" i="33"/>
  <c r="D14" i="33"/>
  <c r="H14" i="33"/>
  <c r="I14" i="33"/>
  <c r="G14" i="33"/>
  <c r="B15" i="33"/>
  <c r="C15" i="33"/>
  <c r="D15" i="33"/>
  <c r="G15" i="33"/>
  <c r="H15" i="33"/>
  <c r="B16" i="33"/>
  <c r="C16" i="33"/>
  <c r="D16" i="33"/>
  <c r="G16" i="33"/>
  <c r="H16" i="33"/>
  <c r="B17" i="33"/>
  <c r="C17" i="33"/>
  <c r="D17" i="33"/>
  <c r="H17" i="33"/>
  <c r="G17" i="33"/>
  <c r="B18" i="33"/>
  <c r="C18" i="33"/>
  <c r="D18" i="33"/>
  <c r="G18" i="33"/>
  <c r="H18" i="33"/>
  <c r="I18" i="33" s="1"/>
  <c r="B19" i="33"/>
  <c r="C19" i="33"/>
  <c r="D19" i="33"/>
  <c r="G19" i="33"/>
  <c r="H19" i="33"/>
  <c r="I19" i="33" s="1"/>
  <c r="B20" i="33"/>
  <c r="C20" i="33"/>
  <c r="D20" i="33"/>
  <c r="G20" i="33"/>
  <c r="H20" i="33"/>
  <c r="I20" i="33" s="1"/>
  <c r="B21" i="33"/>
  <c r="C21" i="33"/>
  <c r="D21" i="33"/>
  <c r="H21" i="33"/>
  <c r="I21" i="33" s="1"/>
  <c r="G21" i="33"/>
  <c r="B5" i="34"/>
  <c r="C5" i="34"/>
  <c r="D5" i="34"/>
  <c r="G5" i="34"/>
  <c r="B6" i="34"/>
  <c r="C6" i="34"/>
  <c r="D6" i="34"/>
  <c r="G6" i="34"/>
  <c r="B7" i="34"/>
  <c r="C7" i="34"/>
  <c r="D7" i="34"/>
  <c r="G7" i="34"/>
  <c r="B8" i="34"/>
  <c r="C8" i="34"/>
  <c r="D8" i="34"/>
  <c r="G8" i="34"/>
  <c r="B9" i="34"/>
  <c r="C9" i="34"/>
  <c r="D9" i="34"/>
  <c r="G9" i="34"/>
  <c r="B10" i="34"/>
  <c r="C10" i="34"/>
  <c r="D10" i="34"/>
  <c r="G10" i="34"/>
  <c r="B11" i="34"/>
  <c r="C11" i="34"/>
  <c r="D11" i="34"/>
  <c r="G11" i="34"/>
  <c r="B12" i="34"/>
  <c r="C12" i="34"/>
  <c r="D12" i="34"/>
  <c r="G12" i="34"/>
  <c r="B13" i="34"/>
  <c r="C13" i="34"/>
  <c r="D13" i="34"/>
  <c r="G13" i="34"/>
  <c r="B14" i="34"/>
  <c r="C14" i="34"/>
  <c r="D14" i="34"/>
  <c r="G14" i="34"/>
  <c r="B15" i="34"/>
  <c r="C15" i="34"/>
  <c r="D15" i="34"/>
  <c r="G15" i="34"/>
  <c r="B16" i="34"/>
  <c r="C16" i="34"/>
  <c r="D16" i="34"/>
  <c r="G16" i="34"/>
  <c r="B17" i="34"/>
  <c r="C17" i="34"/>
  <c r="D17" i="34"/>
  <c r="G17" i="34"/>
  <c r="B18" i="34"/>
  <c r="C18" i="34"/>
  <c r="D18" i="34"/>
  <c r="G18" i="34"/>
  <c r="B19" i="34"/>
  <c r="C19" i="34"/>
  <c r="D19" i="34"/>
  <c r="G19" i="34"/>
  <c r="B20" i="34"/>
  <c r="C20" i="34"/>
  <c r="D20" i="34"/>
  <c r="G20" i="34"/>
  <c r="B21" i="34"/>
  <c r="C21" i="34"/>
  <c r="D21" i="34"/>
  <c r="G21" i="34"/>
  <c r="B5" i="35"/>
  <c r="C5" i="35"/>
  <c r="D5" i="35"/>
  <c r="G5" i="35"/>
  <c r="H5" i="35"/>
  <c r="B6" i="35"/>
  <c r="C6" i="35"/>
  <c r="D6" i="35"/>
  <c r="H6" i="35"/>
  <c r="I6" i="35"/>
  <c r="G6" i="35"/>
  <c r="B7" i="35"/>
  <c r="C7" i="35"/>
  <c r="D7" i="35"/>
  <c r="G7" i="35"/>
  <c r="H7" i="35"/>
  <c r="I7" i="35" s="1"/>
  <c r="B8" i="35"/>
  <c r="C8" i="35"/>
  <c r="D8" i="35"/>
  <c r="G8" i="35"/>
  <c r="H8" i="35"/>
  <c r="B9" i="35"/>
  <c r="C9" i="35"/>
  <c r="D9" i="35"/>
  <c r="H9" i="35"/>
  <c r="I9" i="35"/>
  <c r="G9" i="35"/>
  <c r="B10" i="35"/>
  <c r="C10" i="35"/>
  <c r="D10" i="35"/>
  <c r="H10" i="35"/>
  <c r="I10" i="35"/>
  <c r="G10" i="35"/>
  <c r="B11" i="35"/>
  <c r="C11" i="35"/>
  <c r="D11" i="35"/>
  <c r="G11" i="35"/>
  <c r="H11" i="35"/>
  <c r="B12" i="35"/>
  <c r="C12" i="35"/>
  <c r="D12" i="35"/>
  <c r="H12" i="35"/>
  <c r="I12" i="35"/>
  <c r="G12" i="35"/>
  <c r="B13" i="35"/>
  <c r="C13" i="35"/>
  <c r="D13" i="35"/>
  <c r="H13" i="35"/>
  <c r="I13" i="35"/>
  <c r="G13" i="35"/>
  <c r="B14" i="35"/>
  <c r="C14" i="35"/>
  <c r="D14" i="35"/>
  <c r="H14" i="35"/>
  <c r="I14" i="35"/>
  <c r="G14" i="35"/>
  <c r="B15" i="35"/>
  <c r="C15" i="35"/>
  <c r="D15" i="35"/>
  <c r="G15" i="35"/>
  <c r="H15" i="35"/>
  <c r="B16" i="35"/>
  <c r="C16" i="35"/>
  <c r="D16" i="35"/>
  <c r="H16" i="35"/>
  <c r="I16" i="35"/>
  <c r="G16" i="35"/>
  <c r="B17" i="35"/>
  <c r="C17" i="35"/>
  <c r="D17" i="35"/>
  <c r="G17" i="35"/>
  <c r="H17" i="35"/>
  <c r="B18" i="35"/>
  <c r="C18" i="35"/>
  <c r="D18" i="35"/>
  <c r="H18" i="35"/>
  <c r="I18" i="35"/>
  <c r="G18" i="35"/>
  <c r="B19" i="35"/>
  <c r="C19" i="35"/>
  <c r="D19" i="35"/>
  <c r="G19" i="35"/>
  <c r="H19" i="35"/>
  <c r="I19" i="35" s="1"/>
  <c r="B20" i="35"/>
  <c r="C20" i="35"/>
  <c r="D20" i="35"/>
  <c r="H20" i="35"/>
  <c r="G20" i="35"/>
  <c r="B21" i="35"/>
  <c r="C21" i="35"/>
  <c r="D21" i="35"/>
  <c r="H21" i="35"/>
  <c r="I21" i="35" s="1"/>
  <c r="G21" i="35"/>
  <c r="B5" i="36"/>
  <c r="C5" i="36"/>
  <c r="D5" i="36"/>
  <c r="G5" i="36"/>
  <c r="H5" i="36"/>
  <c r="B6" i="36"/>
  <c r="C6" i="36"/>
  <c r="D6" i="36"/>
  <c r="H6" i="36"/>
  <c r="I6" i="36" s="1"/>
  <c r="G6" i="36"/>
  <c r="B7" i="36"/>
  <c r="C7" i="36"/>
  <c r="D7" i="36"/>
  <c r="H7" i="36"/>
  <c r="G7" i="36"/>
  <c r="B8" i="36"/>
  <c r="C8" i="36"/>
  <c r="D8" i="36"/>
  <c r="G8" i="36"/>
  <c r="H8" i="36"/>
  <c r="I8" i="36"/>
  <c r="B9" i="36"/>
  <c r="C9" i="36"/>
  <c r="D9" i="36"/>
  <c r="H9" i="36"/>
  <c r="I9" i="36" s="1"/>
  <c r="G9" i="36"/>
  <c r="B10" i="36"/>
  <c r="C10" i="36"/>
  <c r="D10" i="36"/>
  <c r="H10" i="36"/>
  <c r="I10" i="36" s="1"/>
  <c r="G10" i="36"/>
  <c r="B11" i="36"/>
  <c r="C11" i="36"/>
  <c r="D11" i="36"/>
  <c r="G11" i="36"/>
  <c r="H11" i="36"/>
  <c r="B12" i="36"/>
  <c r="C12" i="36"/>
  <c r="D12" i="36"/>
  <c r="H12" i="36"/>
  <c r="I12" i="36" s="1"/>
  <c r="G12" i="36"/>
  <c r="B13" i="36"/>
  <c r="C13" i="36"/>
  <c r="D13" i="36"/>
  <c r="H13" i="36"/>
  <c r="I13" i="36" s="1"/>
  <c r="G13" i="36"/>
  <c r="B14" i="36"/>
  <c r="C14" i="36"/>
  <c r="D14" i="36"/>
  <c r="H14" i="36"/>
  <c r="I14" i="36" s="1"/>
  <c r="G14" i="36"/>
  <c r="B15" i="36"/>
  <c r="C15" i="36"/>
  <c r="D15" i="36"/>
  <c r="G15" i="36"/>
  <c r="H15" i="36"/>
  <c r="I15" i="36"/>
  <c r="B16" i="36"/>
  <c r="C16" i="36"/>
  <c r="D16" i="36"/>
  <c r="H16" i="36"/>
  <c r="G16" i="36"/>
  <c r="B17" i="36"/>
  <c r="C17" i="36"/>
  <c r="D17" i="36"/>
  <c r="H17" i="36"/>
  <c r="I17" i="36" s="1"/>
  <c r="G17" i="36"/>
  <c r="B18" i="36"/>
  <c r="C18" i="36"/>
  <c r="D18" i="36"/>
  <c r="G18" i="36"/>
  <c r="H18" i="36"/>
  <c r="B19" i="36"/>
  <c r="C19" i="36"/>
  <c r="D19" i="36"/>
  <c r="G19" i="36"/>
  <c r="H19" i="36"/>
  <c r="I19" i="36" s="1"/>
  <c r="B20" i="36"/>
  <c r="C20" i="36"/>
  <c r="D20" i="36"/>
  <c r="H20" i="36"/>
  <c r="G20" i="36"/>
  <c r="B21" i="36"/>
  <c r="C21" i="36"/>
  <c r="D21" i="36"/>
  <c r="H21" i="36"/>
  <c r="I21" i="36" s="1"/>
  <c r="G21" i="36"/>
  <c r="C8" i="5"/>
  <c r="J41" i="1"/>
  <c r="J42" i="1"/>
  <c r="J43" i="1"/>
  <c r="J51" i="1"/>
  <c r="J66" i="1"/>
  <c r="I12" i="31"/>
  <c r="I10" i="39"/>
  <c r="I16" i="33"/>
  <c r="I19" i="38"/>
  <c r="C10" i="5"/>
  <c r="I13" i="37"/>
  <c r="C14" i="5"/>
  <c r="C6" i="5"/>
  <c r="I10" i="32"/>
  <c r="I18" i="31"/>
  <c r="I20" i="30"/>
  <c r="I18" i="30"/>
  <c r="I13" i="30"/>
  <c r="I17" i="39"/>
  <c r="I10" i="38"/>
  <c r="I8" i="38"/>
  <c r="I6" i="38"/>
  <c r="L9" i="60" l="1"/>
  <c r="I7" i="29"/>
  <c r="I16" i="52"/>
  <c r="I17" i="52"/>
  <c r="I5" i="52"/>
  <c r="I8" i="52"/>
  <c r="I20" i="52"/>
  <c r="I22" i="52" s="1"/>
  <c r="I11" i="52"/>
  <c r="I18" i="52"/>
  <c r="I10" i="52"/>
  <c r="I14" i="52"/>
  <c r="I15" i="39"/>
  <c r="I21" i="39"/>
  <c r="I12" i="38"/>
  <c r="I7" i="38"/>
  <c r="I18" i="38"/>
  <c r="I12" i="37"/>
  <c r="I21" i="37"/>
  <c r="I7" i="37"/>
  <c r="I22" i="37" s="1"/>
  <c r="I16" i="37"/>
  <c r="I8" i="37"/>
  <c r="N7" i="68"/>
  <c r="I17" i="37"/>
  <c r="I16" i="36"/>
  <c r="I7" i="36"/>
  <c r="K5" i="36"/>
  <c r="F7" i="67" s="1"/>
  <c r="I18" i="36"/>
  <c r="I20" i="35"/>
  <c r="K15" i="35"/>
  <c r="F17" i="66" s="1"/>
  <c r="O17" i="66" s="1"/>
  <c r="K11" i="35"/>
  <c r="F13" i="66" s="1"/>
  <c r="I5" i="35"/>
  <c r="I17" i="35"/>
  <c r="I8" i="35"/>
  <c r="N11" i="65"/>
  <c r="N17" i="65"/>
  <c r="I16" i="34"/>
  <c r="I19" i="34"/>
  <c r="I9" i="34"/>
  <c r="K20" i="33"/>
  <c r="F22" i="64" s="1"/>
  <c r="I10" i="33"/>
  <c r="I15" i="33"/>
  <c r="I17" i="33"/>
  <c r="I22" i="33"/>
  <c r="N16" i="64"/>
  <c r="N22" i="64"/>
  <c r="I6" i="33"/>
  <c r="I9" i="33"/>
  <c r="K22" i="33"/>
  <c r="I15" i="32"/>
  <c r="I17" i="32"/>
  <c r="I6" i="32"/>
  <c r="I13" i="32"/>
  <c r="K21" i="31"/>
  <c r="F23" i="62" s="1"/>
  <c r="N7" i="62"/>
  <c r="I20" i="29"/>
  <c r="K20" i="29"/>
  <c r="F22" i="60" s="1"/>
  <c r="I12" i="29"/>
  <c r="I18" i="29"/>
  <c r="I19" i="29"/>
  <c r="I6" i="29"/>
  <c r="K18" i="29"/>
  <c r="F20" i="60" s="1"/>
  <c r="I13" i="29"/>
  <c r="I21" i="29"/>
  <c r="K16" i="29"/>
  <c r="F18" i="60" s="1"/>
  <c r="O18" i="60" s="1"/>
  <c r="K10" i="29"/>
  <c r="F12" i="60" s="1"/>
  <c r="I11" i="29"/>
  <c r="I17" i="29"/>
  <c r="I5" i="29"/>
  <c r="H18" i="60"/>
  <c r="H9" i="60"/>
  <c r="H18" i="70"/>
  <c r="N10" i="62"/>
  <c r="N22" i="62"/>
  <c r="H23" i="65"/>
  <c r="L23" i="65" s="1"/>
  <c r="O23" i="65" s="1"/>
  <c r="H15" i="60"/>
  <c r="N19" i="60"/>
  <c r="H14" i="64"/>
  <c r="H17" i="65"/>
  <c r="L17" i="65" s="1"/>
  <c r="H15" i="69"/>
  <c r="L15" i="69" s="1"/>
  <c r="J12" i="70"/>
  <c r="L12" i="70" s="1"/>
  <c r="N9" i="70"/>
  <c r="L21" i="71"/>
  <c r="J7" i="61"/>
  <c r="L7" i="61" s="1"/>
  <c r="J20" i="62"/>
  <c r="L20" i="62" s="1"/>
  <c r="N15" i="68"/>
  <c r="N9" i="66"/>
  <c r="J8" i="62"/>
  <c r="N23" i="63"/>
  <c r="J10" i="64"/>
  <c r="L10" i="64" s="1"/>
  <c r="N22" i="68"/>
  <c r="N18" i="70"/>
  <c r="L15" i="60"/>
  <c r="N18" i="61"/>
  <c r="J23" i="61"/>
  <c r="L20" i="68"/>
  <c r="N22" i="69"/>
  <c r="L18" i="70"/>
  <c r="N12" i="71"/>
  <c r="H12" i="62"/>
  <c r="N14" i="68"/>
  <c r="H8" i="69"/>
  <c r="L8" i="69" s="1"/>
  <c r="O8" i="69" s="1"/>
  <c r="N13" i="60"/>
  <c r="N9" i="67"/>
  <c r="N15" i="67"/>
  <c r="N11" i="69"/>
  <c r="N17" i="69"/>
  <c r="N23" i="69"/>
  <c r="L18" i="60"/>
  <c r="N20" i="68"/>
  <c r="H8" i="61"/>
  <c r="L8" i="61" s="1"/>
  <c r="O8" i="61" s="1"/>
  <c r="H17" i="66"/>
  <c r="N11" i="67"/>
  <c r="J18" i="69"/>
  <c r="L18" i="69" s="1"/>
  <c r="J7" i="70"/>
  <c r="L7" i="70" s="1"/>
  <c r="L14" i="71"/>
  <c r="L12" i="60"/>
  <c r="J20" i="63"/>
  <c r="L20" i="63" s="1"/>
  <c r="N11" i="64"/>
  <c r="N18" i="68"/>
  <c r="H12" i="69"/>
  <c r="L12" i="69" s="1"/>
  <c r="N19" i="69"/>
  <c r="L9" i="71"/>
  <c r="O13" i="68"/>
  <c r="L13" i="68"/>
  <c r="N12" i="63"/>
  <c r="N8" i="63"/>
  <c r="H14" i="63"/>
  <c r="L14" i="63" s="1"/>
  <c r="L11" i="65"/>
  <c r="J20" i="67"/>
  <c r="L20" i="67" s="1"/>
  <c r="H9" i="69"/>
  <c r="L9" i="69" s="1"/>
  <c r="L17" i="70"/>
  <c r="L21" i="60"/>
  <c r="H15" i="61"/>
  <c r="L15" i="61" s="1"/>
  <c r="N18" i="63"/>
  <c r="L17" i="66"/>
  <c r="O12" i="62"/>
  <c r="L12" i="62"/>
  <c r="N15" i="63"/>
  <c r="H8" i="65"/>
  <c r="L8" i="65" s="1"/>
  <c r="O8" i="65" s="1"/>
  <c r="J14" i="67"/>
  <c r="L14" i="67" s="1"/>
  <c r="L19" i="71"/>
  <c r="N7" i="60"/>
  <c r="J10" i="62"/>
  <c r="L10" i="62" s="1"/>
  <c r="N10" i="60"/>
  <c r="N12" i="61"/>
  <c r="L14" i="64"/>
  <c r="J18" i="65"/>
  <c r="L18" i="65" s="1"/>
  <c r="H20" i="66"/>
  <c r="L20" i="66" s="1"/>
  <c r="J13" i="66"/>
  <c r="L13" i="66" s="1"/>
  <c r="J14" i="68"/>
  <c r="L14" i="68" s="1"/>
  <c r="H21" i="69"/>
  <c r="L21" i="69" s="1"/>
  <c r="J20" i="61"/>
  <c r="L20" i="61" s="1"/>
  <c r="N18" i="62"/>
  <c r="N8" i="60"/>
  <c r="N9" i="61"/>
  <c r="J17" i="61"/>
  <c r="N13" i="62"/>
  <c r="N19" i="62"/>
  <c r="H18" i="62"/>
  <c r="L18" i="62" s="1"/>
  <c r="H11" i="62"/>
  <c r="O11" i="62" s="1"/>
  <c r="J7" i="62"/>
  <c r="L7" i="62" s="1"/>
  <c r="H12" i="65"/>
  <c r="O12" i="65" s="1"/>
  <c r="N21" i="66"/>
  <c r="N15" i="66"/>
  <c r="J23" i="66"/>
  <c r="L23" i="66" s="1"/>
  <c r="O23" i="66" s="1"/>
  <c r="N20" i="67"/>
  <c r="H19" i="69"/>
  <c r="O19" i="69" s="1"/>
  <c r="N12" i="62"/>
  <c r="N16" i="60"/>
  <c r="N15" i="61"/>
  <c r="N21" i="61"/>
  <c r="J14" i="61"/>
  <c r="O21" i="69"/>
  <c r="J23" i="63"/>
  <c r="J13" i="64"/>
  <c r="L13" i="64" s="1"/>
  <c r="J19" i="70"/>
  <c r="L19" i="70" s="1"/>
  <c r="N7" i="64"/>
  <c r="N22" i="60"/>
  <c r="J11" i="61"/>
  <c r="H17" i="62"/>
  <c r="L17" i="62" s="1"/>
  <c r="N15" i="64"/>
  <c r="J11" i="66"/>
  <c r="L11" i="66" s="1"/>
  <c r="N16" i="68"/>
  <c r="N17" i="71"/>
  <c r="O14" i="63"/>
  <c r="J19" i="64"/>
  <c r="L19" i="64" s="1"/>
  <c r="O13" i="66"/>
  <c r="N16" i="63"/>
  <c r="N7" i="69"/>
  <c r="J14" i="69"/>
  <c r="O16" i="68"/>
  <c r="O19" i="68"/>
  <c r="H9" i="62"/>
  <c r="L9" i="62" s="1"/>
  <c r="H12" i="63"/>
  <c r="L12" i="63" s="1"/>
  <c r="N23" i="64"/>
  <c r="N17" i="64"/>
  <c r="N18" i="66"/>
  <c r="H14" i="66"/>
  <c r="O14" i="66" s="1"/>
  <c r="N21" i="67"/>
  <c r="H16" i="67"/>
  <c r="L16" i="67" s="1"/>
  <c r="N14" i="67"/>
  <c r="H19" i="68"/>
  <c r="L19" i="68" s="1"/>
  <c r="N8" i="69"/>
  <c r="H16" i="69"/>
  <c r="L16" i="69" s="1"/>
  <c r="O12" i="70"/>
  <c r="N11" i="71"/>
  <c r="N16" i="71"/>
  <c r="J12" i="71"/>
  <c r="L12" i="71" s="1"/>
  <c r="O18" i="69"/>
  <c r="J21" i="62"/>
  <c r="O14" i="64"/>
  <c r="N9" i="65"/>
  <c r="N10" i="66"/>
  <c r="N16" i="66"/>
  <c r="N22" i="66"/>
  <c r="H9" i="66"/>
  <c r="O9" i="66" s="1"/>
  <c r="J19" i="66"/>
  <c r="N11" i="68"/>
  <c r="N13" i="69"/>
  <c r="L8" i="70"/>
  <c r="O8" i="70" s="1"/>
  <c r="O17" i="70"/>
  <c r="N21" i="70"/>
  <c r="N15" i="70"/>
  <c r="N7" i="71"/>
  <c r="H18" i="71"/>
  <c r="O18" i="71" s="1"/>
  <c r="N16" i="61"/>
  <c r="N22" i="61"/>
  <c r="L8" i="62"/>
  <c r="O8" i="62" s="1"/>
  <c r="H18" i="63"/>
  <c r="O18" i="63" s="1"/>
  <c r="O18" i="65"/>
  <c r="H21" i="66"/>
  <c r="L21" i="66" s="1"/>
  <c r="H22" i="68"/>
  <c r="O22" i="68" s="1"/>
  <c r="H16" i="68"/>
  <c r="L16" i="68" s="1"/>
  <c r="N11" i="70"/>
  <c r="N17" i="70"/>
  <c r="N18" i="71"/>
  <c r="N15" i="60"/>
  <c r="N7" i="61"/>
  <c r="O18" i="62"/>
  <c r="H22" i="67"/>
  <c r="O22" i="67" s="1"/>
  <c r="H10" i="67"/>
  <c r="O10" i="67" s="1"/>
  <c r="N23" i="67"/>
  <c r="H13" i="69"/>
  <c r="O13" i="69" s="1"/>
  <c r="H13" i="70"/>
  <c r="L13" i="70" s="1"/>
  <c r="N15" i="62"/>
  <c r="N17" i="63"/>
  <c r="N11" i="63"/>
  <c r="N21" i="64"/>
  <c r="N23" i="65"/>
  <c r="N8" i="66"/>
  <c r="H18" i="66"/>
  <c r="O18" i="66" s="1"/>
  <c r="N8" i="67"/>
  <c r="N8" i="68"/>
  <c r="N12" i="69"/>
  <c r="N18" i="69"/>
  <c r="J7" i="69"/>
  <c r="L7" i="69" s="1"/>
  <c r="N10" i="69"/>
  <c r="N8" i="70"/>
  <c r="N12" i="70"/>
  <c r="O21" i="71"/>
  <c r="O12" i="71"/>
  <c r="O19" i="63"/>
  <c r="N16" i="62"/>
  <c r="H19" i="63"/>
  <c r="L19" i="63" s="1"/>
  <c r="H13" i="63"/>
  <c r="O13" i="63" s="1"/>
  <c r="N19" i="63"/>
  <c r="N13" i="63"/>
  <c r="J20" i="64"/>
  <c r="N8" i="64"/>
  <c r="N13" i="67"/>
  <c r="J15" i="67"/>
  <c r="J9" i="67"/>
  <c r="L9" i="67" s="1"/>
  <c r="N16" i="67"/>
  <c r="H12" i="68"/>
  <c r="O12" i="68" s="1"/>
  <c r="N12" i="68"/>
  <c r="N9" i="69"/>
  <c r="H22" i="69"/>
  <c r="O22" i="69" s="1"/>
  <c r="J10" i="70"/>
  <c r="L10" i="70" s="1"/>
  <c r="N10" i="71"/>
  <c r="H23" i="71"/>
  <c r="L23" i="71" s="1"/>
  <c r="O23" i="71" s="1"/>
  <c r="J15" i="71"/>
  <c r="H7" i="71"/>
  <c r="L7" i="71" s="1"/>
  <c r="N21" i="71"/>
  <c r="N15" i="71"/>
  <c r="N9" i="71"/>
  <c r="L23" i="61"/>
  <c r="O23" i="61" s="1"/>
  <c r="N8" i="61"/>
  <c r="N11" i="61"/>
  <c r="N14" i="61"/>
  <c r="N17" i="61"/>
  <c r="N20" i="61"/>
  <c r="N23" i="61"/>
  <c r="N11" i="62"/>
  <c r="N17" i="62"/>
  <c r="N23" i="62"/>
  <c r="N22" i="63"/>
  <c r="N7" i="63"/>
  <c r="N9" i="64"/>
  <c r="N18" i="64"/>
  <c r="N12" i="64"/>
  <c r="N19" i="67"/>
  <c r="J23" i="68"/>
  <c r="L23" i="68" s="1"/>
  <c r="O23" i="68" s="1"/>
  <c r="N19" i="71"/>
  <c r="N20" i="71"/>
  <c r="N14" i="71"/>
  <c r="N23" i="71"/>
  <c r="N10" i="64"/>
  <c r="O20" i="66"/>
  <c r="O11" i="66"/>
  <c r="O14" i="67"/>
  <c r="N10" i="68"/>
  <c r="N16" i="69"/>
  <c r="N20" i="65"/>
  <c r="N14" i="65"/>
  <c r="N14" i="66"/>
  <c r="J18" i="68"/>
  <c r="L18" i="68" s="1"/>
  <c r="N21" i="68"/>
  <c r="N9" i="68"/>
  <c r="O15" i="61"/>
  <c r="N8" i="62"/>
  <c r="N14" i="62"/>
  <c r="N20" i="62"/>
  <c r="N10" i="63"/>
  <c r="H8" i="63"/>
  <c r="L8" i="63" s="1"/>
  <c r="O8" i="63" s="1"/>
  <c r="N15" i="65"/>
  <c r="N21" i="65"/>
  <c r="N19" i="65"/>
  <c r="N13" i="65"/>
  <c r="N19" i="66"/>
  <c r="N13" i="66"/>
  <c r="N7" i="66"/>
  <c r="H21" i="67"/>
  <c r="O21" i="67" s="1"/>
  <c r="H10" i="69"/>
  <c r="L10" i="69" s="1"/>
  <c r="N20" i="69"/>
  <c r="N14" i="69"/>
  <c r="J22" i="70"/>
  <c r="L22" i="70" s="1"/>
  <c r="H11" i="70"/>
  <c r="O11" i="70" s="1"/>
  <c r="N19" i="70"/>
  <c r="N13" i="70"/>
  <c r="N22" i="71"/>
  <c r="H20" i="71"/>
  <c r="O20" i="71" s="1"/>
  <c r="H9" i="71"/>
  <c r="O9" i="71" s="1"/>
  <c r="O22" i="70"/>
  <c r="N20" i="63"/>
  <c r="N14" i="63"/>
  <c r="N20" i="64"/>
  <c r="N14" i="64"/>
  <c r="N8" i="65"/>
  <c r="N18" i="65"/>
  <c r="N12" i="65"/>
  <c r="H15" i="66"/>
  <c r="O15" i="66" s="1"/>
  <c r="N7" i="67"/>
  <c r="N17" i="67"/>
  <c r="O10" i="68"/>
  <c r="N19" i="68"/>
  <c r="N13" i="71"/>
  <c r="H9" i="65"/>
  <c r="O9" i="65" s="1"/>
  <c r="H7" i="67"/>
  <c r="L7" i="67" s="1"/>
  <c r="O19" i="70"/>
  <c r="N13" i="61"/>
  <c r="J18" i="61"/>
  <c r="J12" i="61"/>
  <c r="L12" i="61" s="1"/>
  <c r="H21" i="61"/>
  <c r="L21" i="61" s="1"/>
  <c r="H22" i="62"/>
  <c r="O22" i="62" s="1"/>
  <c r="J16" i="62"/>
  <c r="N21" i="63"/>
  <c r="O20" i="63"/>
  <c r="H17" i="63"/>
  <c r="O17" i="63" s="1"/>
  <c r="H7" i="64"/>
  <c r="L7" i="64" s="1"/>
  <c r="N7" i="65"/>
  <c r="J21" i="65"/>
  <c r="J15" i="65"/>
  <c r="N11" i="66"/>
  <c r="H12" i="66"/>
  <c r="O12" i="66" s="1"/>
  <c r="J13" i="67"/>
  <c r="O9" i="69"/>
  <c r="O10" i="62"/>
  <c r="O9" i="62"/>
  <c r="N12" i="60"/>
  <c r="N21" i="60"/>
  <c r="N19" i="61"/>
  <c r="N21" i="62"/>
  <c r="O16" i="67"/>
  <c r="N13" i="64"/>
  <c r="H18" i="64"/>
  <c r="O18" i="64" s="1"/>
  <c r="N12" i="66"/>
  <c r="N17" i="66"/>
  <c r="O21" i="66"/>
  <c r="H15" i="68"/>
  <c r="O15" i="68" s="1"/>
  <c r="N15" i="69"/>
  <c r="H23" i="69"/>
  <c r="L23" i="69" s="1"/>
  <c r="O23" i="69" s="1"/>
  <c r="H14" i="70"/>
  <c r="O14" i="70" s="1"/>
  <c r="O18" i="70"/>
  <c r="O14" i="68"/>
  <c r="N10" i="61"/>
  <c r="H9" i="61"/>
  <c r="O9" i="61" s="1"/>
  <c r="N9" i="62"/>
  <c r="H15" i="62"/>
  <c r="O15" i="62" s="1"/>
  <c r="O20" i="67"/>
  <c r="O11" i="65"/>
  <c r="H11" i="63"/>
  <c r="O11" i="63" s="1"/>
  <c r="N19" i="64"/>
  <c r="H12" i="64"/>
  <c r="O12" i="64" s="1"/>
  <c r="H19" i="67"/>
  <c r="O19" i="67" s="1"/>
  <c r="N13" i="68"/>
  <c r="H21" i="68"/>
  <c r="O21" i="68" s="1"/>
  <c r="H17" i="69"/>
  <c r="L17" i="69" s="1"/>
  <c r="H11" i="69"/>
  <c r="O11" i="69" s="1"/>
  <c r="H20" i="70"/>
  <c r="O20" i="70" s="1"/>
  <c r="L23" i="63"/>
  <c r="O23" i="63" s="1"/>
  <c r="N18" i="67"/>
  <c r="N9" i="60"/>
  <c r="N18" i="60"/>
  <c r="O14" i="71"/>
  <c r="N9" i="63"/>
  <c r="N23" i="66"/>
  <c r="H8" i="66"/>
  <c r="L8" i="66" s="1"/>
  <c r="O8" i="66" s="1"/>
  <c r="J16" i="66"/>
  <c r="N12" i="67"/>
  <c r="N21" i="69"/>
  <c r="N7" i="70"/>
  <c r="J16" i="60"/>
  <c r="N20" i="60"/>
  <c r="N17" i="60"/>
  <c r="N11" i="60"/>
  <c r="J13" i="60"/>
  <c r="O15" i="60"/>
  <c r="N23" i="60"/>
  <c r="H20" i="60"/>
  <c r="O20" i="60" s="1"/>
  <c r="H17" i="60"/>
  <c r="O17" i="60" s="1"/>
  <c r="O9" i="60"/>
  <c r="H14" i="60"/>
  <c r="O14" i="60" s="1"/>
  <c r="H11" i="60"/>
  <c r="O11" i="60" s="1"/>
  <c r="H8" i="60"/>
  <c r="L8" i="60" s="1"/>
  <c r="O21" i="60"/>
  <c r="H23" i="60"/>
  <c r="L23" i="60" s="1"/>
  <c r="O23" i="60" s="1"/>
  <c r="H7" i="60"/>
  <c r="O7" i="60" s="1"/>
  <c r="H21" i="58"/>
  <c r="O21" i="58" s="1"/>
  <c r="N22" i="58"/>
  <c r="H14" i="58"/>
  <c r="O14" i="58" s="1"/>
  <c r="H11" i="58"/>
  <c r="O11" i="58" s="1"/>
  <c r="O17" i="58"/>
  <c r="O13" i="58"/>
  <c r="H18" i="58"/>
  <c r="O18" i="58" s="1"/>
  <c r="H8" i="58"/>
  <c r="O7" i="58"/>
  <c r="N7" i="58"/>
  <c r="N18" i="58"/>
  <c r="N12" i="58"/>
  <c r="J15" i="58"/>
  <c r="O15" i="58" s="1"/>
  <c r="H12" i="58"/>
  <c r="O12" i="58" s="1"/>
  <c r="O10" i="58"/>
  <c r="N13" i="58"/>
  <c r="H19" i="58"/>
  <c r="O19" i="58" s="1"/>
  <c r="O22" i="58"/>
  <c r="N19" i="58"/>
  <c r="I22" i="36"/>
  <c r="I22" i="35"/>
  <c r="J8" i="71"/>
  <c r="H8" i="71"/>
  <c r="J11" i="71"/>
  <c r="H11" i="71"/>
  <c r="K14" i="39"/>
  <c r="F16" i="70" s="1"/>
  <c r="I14" i="39"/>
  <c r="K14" i="38"/>
  <c r="F16" i="69" s="1"/>
  <c r="O16" i="69" s="1"/>
  <c r="I14" i="38"/>
  <c r="K6" i="5"/>
  <c r="I6" i="5"/>
  <c r="J19" i="62"/>
  <c r="H19" i="62"/>
  <c r="J9" i="63"/>
  <c r="L9" i="63" s="1"/>
  <c r="H9" i="63"/>
  <c r="J22" i="71"/>
  <c r="H22" i="71"/>
  <c r="J10" i="60"/>
  <c r="L10" i="60" s="1"/>
  <c r="J16" i="61"/>
  <c r="K14" i="52"/>
  <c r="F16" i="71" s="1"/>
  <c r="K11" i="52"/>
  <c r="F13" i="71" s="1"/>
  <c r="K8" i="52"/>
  <c r="F10" i="71" s="1"/>
  <c r="K5" i="52"/>
  <c r="K20" i="34"/>
  <c r="F22" i="65" s="1"/>
  <c r="I20" i="34"/>
  <c r="K15" i="31"/>
  <c r="F17" i="62" s="1"/>
  <c r="O17" i="62" s="1"/>
  <c r="I15" i="31"/>
  <c r="I22" i="31" s="1"/>
  <c r="K14" i="5"/>
  <c r="F16" i="58" s="1"/>
  <c r="O16" i="58" s="1"/>
  <c r="I14" i="5"/>
  <c r="H21" i="63"/>
  <c r="L21" i="63" s="1"/>
  <c r="J22" i="64"/>
  <c r="H22" i="64"/>
  <c r="J16" i="64"/>
  <c r="H16" i="64"/>
  <c r="J9" i="64"/>
  <c r="H9" i="64"/>
  <c r="J8" i="64"/>
  <c r="H8" i="64"/>
  <c r="K10" i="30"/>
  <c r="F12" i="61" s="1"/>
  <c r="I10" i="30"/>
  <c r="H19" i="61"/>
  <c r="J19" i="61"/>
  <c r="O12" i="69"/>
  <c r="J9" i="58"/>
  <c r="H9" i="58"/>
  <c r="H10" i="71"/>
  <c r="J10" i="71"/>
  <c r="I11" i="38"/>
  <c r="I22" i="38" s="1"/>
  <c r="H10" i="61"/>
  <c r="O10" i="61" s="1"/>
  <c r="K8" i="39"/>
  <c r="F10" i="70" s="1"/>
  <c r="O10" i="70" s="1"/>
  <c r="I8" i="39"/>
  <c r="K5" i="34"/>
  <c r="I5" i="34"/>
  <c r="F7" i="64"/>
  <c r="K19" i="32"/>
  <c r="F21" i="63" s="1"/>
  <c r="F24" i="63" s="1"/>
  <c r="I19" i="32"/>
  <c r="O20" i="62"/>
  <c r="J21" i="64"/>
  <c r="H21" i="64"/>
  <c r="J15" i="64"/>
  <c r="L15" i="64" s="1"/>
  <c r="H15" i="64"/>
  <c r="K18" i="37"/>
  <c r="F20" i="68" s="1"/>
  <c r="I18" i="37"/>
  <c r="K9" i="37"/>
  <c r="F11" i="68" s="1"/>
  <c r="I9" i="37"/>
  <c r="H16" i="71"/>
  <c r="L16" i="71" s="1"/>
  <c r="H13" i="61"/>
  <c r="J13" i="61"/>
  <c r="K5" i="39"/>
  <c r="I5" i="39"/>
  <c r="J13" i="62"/>
  <c r="H13" i="62"/>
  <c r="J15" i="63"/>
  <c r="H15" i="63"/>
  <c r="J22" i="60"/>
  <c r="K21" i="5"/>
  <c r="F23" i="58" s="1"/>
  <c r="I21" i="5"/>
  <c r="K22" i="32"/>
  <c r="K15" i="38"/>
  <c r="F17" i="69" s="1"/>
  <c r="I15" i="38"/>
  <c r="K19" i="30"/>
  <c r="F21" i="61" s="1"/>
  <c r="I19" i="30"/>
  <c r="I22" i="30" s="1"/>
  <c r="J17" i="71"/>
  <c r="H17" i="71"/>
  <c r="J14" i="62"/>
  <c r="O20" i="61"/>
  <c r="F7" i="61"/>
  <c r="F7" i="62"/>
  <c r="J19" i="60"/>
  <c r="J22" i="61"/>
  <c r="J23" i="62"/>
  <c r="L23" i="62" s="1"/>
  <c r="O23" i="62" s="1"/>
  <c r="K11" i="39"/>
  <c r="F13" i="70" s="1"/>
  <c r="I11" i="39"/>
  <c r="F9" i="67"/>
  <c r="K22" i="36"/>
  <c r="O15" i="69"/>
  <c r="F7" i="66"/>
  <c r="O17" i="65"/>
  <c r="H10" i="66"/>
  <c r="J10" i="66"/>
  <c r="L10" i="66" s="1"/>
  <c r="J21" i="70"/>
  <c r="H21" i="70"/>
  <c r="J15" i="70"/>
  <c r="H15" i="70"/>
  <c r="J9" i="70"/>
  <c r="H9" i="70"/>
  <c r="O19" i="71"/>
  <c r="O12" i="63"/>
  <c r="O19" i="64"/>
  <c r="O13" i="64"/>
  <c r="O10" i="64"/>
  <c r="J20" i="65"/>
  <c r="H20" i="65"/>
  <c r="J14" i="65"/>
  <c r="H14" i="65"/>
  <c r="H23" i="70"/>
  <c r="L23" i="70" s="1"/>
  <c r="O23" i="70" s="1"/>
  <c r="F7" i="69"/>
  <c r="K22" i="38"/>
  <c r="J7" i="65"/>
  <c r="H7" i="65"/>
  <c r="J19" i="65"/>
  <c r="H19" i="65"/>
  <c r="J13" i="65"/>
  <c r="H13" i="65"/>
  <c r="J22" i="63"/>
  <c r="H22" i="63"/>
  <c r="J16" i="63"/>
  <c r="H16" i="63"/>
  <c r="J10" i="63"/>
  <c r="H10" i="63"/>
  <c r="F7" i="68"/>
  <c r="J8" i="68"/>
  <c r="H8" i="68"/>
  <c r="J17" i="68"/>
  <c r="H17" i="68"/>
  <c r="J11" i="68"/>
  <c r="H11" i="68"/>
  <c r="H7" i="63"/>
  <c r="H23" i="64"/>
  <c r="L23" i="64" s="1"/>
  <c r="O23" i="64" s="1"/>
  <c r="H17" i="64"/>
  <c r="O17" i="64" s="1"/>
  <c r="H11" i="64"/>
  <c r="O11" i="64" s="1"/>
  <c r="H22" i="65"/>
  <c r="L22" i="65" s="1"/>
  <c r="H16" i="65"/>
  <c r="O16" i="65" s="1"/>
  <c r="H10" i="65"/>
  <c r="O10" i="65" s="1"/>
  <c r="J22" i="66"/>
  <c r="J20" i="69"/>
  <c r="J7" i="66"/>
  <c r="J8" i="67"/>
  <c r="H8" i="67"/>
  <c r="J18" i="67"/>
  <c r="H18" i="67"/>
  <c r="J12" i="67"/>
  <c r="H12" i="67"/>
  <c r="O18" i="68"/>
  <c r="O9" i="68"/>
  <c r="J16" i="70"/>
  <c r="L16" i="70" s="1"/>
  <c r="N20" i="66"/>
  <c r="J23" i="67"/>
  <c r="H23" i="67"/>
  <c r="J17" i="67"/>
  <c r="H17" i="67"/>
  <c r="J11" i="67"/>
  <c r="H11" i="67"/>
  <c r="N22" i="67"/>
  <c r="N10" i="67"/>
  <c r="J7" i="68"/>
  <c r="H7" i="68"/>
  <c r="N20" i="70"/>
  <c r="N14" i="70"/>
  <c r="N23" i="70"/>
  <c r="O8" i="60" l="1"/>
  <c r="K22" i="37"/>
  <c r="O7" i="67"/>
  <c r="K22" i="35"/>
  <c r="I22" i="34"/>
  <c r="I22" i="32"/>
  <c r="F24" i="60"/>
  <c r="O12" i="60"/>
  <c r="I22" i="29"/>
  <c r="K22" i="29"/>
  <c r="I22" i="5"/>
  <c r="L11" i="70"/>
  <c r="L13" i="61"/>
  <c r="L22" i="71"/>
  <c r="L11" i="71"/>
  <c r="L18" i="71"/>
  <c r="L15" i="68"/>
  <c r="L20" i="71"/>
  <c r="L18" i="67"/>
  <c r="L16" i="63"/>
  <c r="L20" i="60"/>
  <c r="L17" i="63"/>
  <c r="L11" i="64"/>
  <c r="L19" i="61"/>
  <c r="L11" i="62"/>
  <c r="L17" i="64"/>
  <c r="L17" i="60"/>
  <c r="L11" i="67"/>
  <c r="L22" i="69"/>
  <c r="L19" i="69"/>
  <c r="L22" i="68"/>
  <c r="L12" i="67"/>
  <c r="L17" i="68"/>
  <c r="L10" i="63"/>
  <c r="L10" i="61"/>
  <c r="O16" i="60"/>
  <c r="L16" i="60"/>
  <c r="L10" i="65"/>
  <c r="L17" i="71"/>
  <c r="L16" i="65"/>
  <c r="L9" i="66"/>
  <c r="L15" i="66"/>
  <c r="L11" i="68"/>
  <c r="L19" i="62"/>
  <c r="O13" i="60"/>
  <c r="L13" i="60"/>
  <c r="O18" i="61"/>
  <c r="L18" i="61"/>
  <c r="O17" i="61"/>
  <c r="L17" i="61"/>
  <c r="L11" i="69"/>
  <c r="L14" i="66"/>
  <c r="L21" i="67"/>
  <c r="L12" i="66"/>
  <c r="L14" i="70"/>
  <c r="L14" i="65"/>
  <c r="L15" i="70"/>
  <c r="O22" i="60"/>
  <c r="L22" i="60"/>
  <c r="L10" i="71"/>
  <c r="L9" i="64"/>
  <c r="O15" i="65"/>
  <c r="L15" i="65"/>
  <c r="O20" i="64"/>
  <c r="L20" i="64"/>
  <c r="O11" i="61"/>
  <c r="L11" i="61"/>
  <c r="L22" i="67"/>
  <c r="L18" i="64"/>
  <c r="L18" i="66"/>
  <c r="L13" i="69"/>
  <c r="L12" i="65"/>
  <c r="L13" i="63"/>
  <c r="L9" i="61"/>
  <c r="L21" i="68"/>
  <c r="L12" i="64"/>
  <c r="L13" i="62"/>
  <c r="L22" i="64"/>
  <c r="L10" i="67"/>
  <c r="L21" i="64"/>
  <c r="O16" i="62"/>
  <c r="L16" i="62"/>
  <c r="L11" i="60"/>
  <c r="L24" i="60" s="1"/>
  <c r="L9" i="65"/>
  <c r="L18" i="63"/>
  <c r="O19" i="60"/>
  <c r="L19" i="60"/>
  <c r="O13" i="67"/>
  <c r="L13" i="67"/>
  <c r="O19" i="66"/>
  <c r="L19" i="66"/>
  <c r="L19" i="65"/>
  <c r="L9" i="70"/>
  <c r="O16" i="61"/>
  <c r="L16" i="61"/>
  <c r="O15" i="71"/>
  <c r="L15" i="71"/>
  <c r="O21" i="62"/>
  <c r="L21" i="62"/>
  <c r="L20" i="70"/>
  <c r="L17" i="67"/>
  <c r="L22" i="63"/>
  <c r="O20" i="69"/>
  <c r="L20" i="69"/>
  <c r="O16" i="66"/>
  <c r="L16" i="66"/>
  <c r="O21" i="65"/>
  <c r="L21" i="65"/>
  <c r="O14" i="69"/>
  <c r="L14" i="69"/>
  <c r="O14" i="61"/>
  <c r="L14" i="61"/>
  <c r="O22" i="66"/>
  <c r="L22" i="66"/>
  <c r="L13" i="65"/>
  <c r="L20" i="65"/>
  <c r="L21" i="70"/>
  <c r="O22" i="61"/>
  <c r="L22" i="61"/>
  <c r="O14" i="62"/>
  <c r="L14" i="62"/>
  <c r="L15" i="63"/>
  <c r="L16" i="64"/>
  <c r="O15" i="67"/>
  <c r="L15" i="67"/>
  <c r="L12" i="68"/>
  <c r="L14" i="60"/>
  <c r="L15" i="62"/>
  <c r="L22" i="62"/>
  <c r="L11" i="63"/>
  <c r="L19" i="67"/>
  <c r="O20" i="68"/>
  <c r="O10" i="63"/>
  <c r="H24" i="61"/>
  <c r="H24" i="69"/>
  <c r="O10" i="69"/>
  <c r="O12" i="61"/>
  <c r="O10" i="66"/>
  <c r="O9" i="67"/>
  <c r="O17" i="71"/>
  <c r="O13" i="71"/>
  <c r="O13" i="65"/>
  <c r="O13" i="70"/>
  <c r="O21" i="70"/>
  <c r="H24" i="62"/>
  <c r="O11" i="68"/>
  <c r="H24" i="70"/>
  <c r="O13" i="62"/>
  <c r="L8" i="67"/>
  <c r="O8" i="67" s="1"/>
  <c r="J24" i="70"/>
  <c r="O21" i="61"/>
  <c r="O11" i="71"/>
  <c r="O9" i="64"/>
  <c r="O19" i="62"/>
  <c r="H24" i="67"/>
  <c r="H24" i="64"/>
  <c r="H24" i="71"/>
  <c r="O11" i="67"/>
  <c r="H24" i="66"/>
  <c r="O20" i="65"/>
  <c r="F24" i="67"/>
  <c r="O17" i="69"/>
  <c r="O10" i="71"/>
  <c r="O19" i="61"/>
  <c r="H24" i="60"/>
  <c r="R8" i="58"/>
  <c r="H24" i="58"/>
  <c r="O23" i="58"/>
  <c r="I22" i="39"/>
  <c r="O22" i="71"/>
  <c r="L8" i="71"/>
  <c r="O8" i="71" s="1"/>
  <c r="F7" i="65"/>
  <c r="K22" i="34"/>
  <c r="F24" i="62"/>
  <c r="O7" i="62"/>
  <c r="F7" i="70"/>
  <c r="K22" i="39"/>
  <c r="O16" i="64"/>
  <c r="O16" i="71"/>
  <c r="O16" i="70"/>
  <c r="J24" i="63"/>
  <c r="F24" i="68"/>
  <c r="L7" i="66"/>
  <c r="J24" i="66"/>
  <c r="F24" i="69"/>
  <c r="O7" i="69"/>
  <c r="O9" i="70"/>
  <c r="O19" i="65"/>
  <c r="L23" i="67"/>
  <c r="O23" i="67" s="1"/>
  <c r="O18" i="67"/>
  <c r="O22" i="63"/>
  <c r="J24" i="69"/>
  <c r="H24" i="65"/>
  <c r="O15" i="70"/>
  <c r="K22" i="30"/>
  <c r="J24" i="61"/>
  <c r="O21" i="64"/>
  <c r="O21" i="63"/>
  <c r="O22" i="65"/>
  <c r="F8" i="58"/>
  <c r="O12" i="67"/>
  <c r="O16" i="63"/>
  <c r="O15" i="64"/>
  <c r="O17" i="68"/>
  <c r="H24" i="68"/>
  <c r="J24" i="67"/>
  <c r="H24" i="63"/>
  <c r="L7" i="63"/>
  <c r="L8" i="68"/>
  <c r="O8" i="68" s="1"/>
  <c r="J24" i="65"/>
  <c r="L7" i="65"/>
  <c r="O14" i="65"/>
  <c r="F24" i="66"/>
  <c r="F24" i="61"/>
  <c r="O7" i="61"/>
  <c r="O15" i="63"/>
  <c r="O13" i="61"/>
  <c r="J24" i="64"/>
  <c r="L8" i="64"/>
  <c r="O8" i="64" s="1"/>
  <c r="O22" i="64"/>
  <c r="O9" i="63"/>
  <c r="O17" i="67"/>
  <c r="K22" i="31"/>
  <c r="J24" i="68"/>
  <c r="L7" i="68"/>
  <c r="O7" i="68" s="1"/>
  <c r="J24" i="71"/>
  <c r="J24" i="62"/>
  <c r="F24" i="64"/>
  <c r="O7" i="64"/>
  <c r="F7" i="71"/>
  <c r="K22" i="52"/>
  <c r="J24" i="60"/>
  <c r="O24" i="69" l="1"/>
  <c r="O7" i="66"/>
  <c r="O24" i="66" s="1"/>
  <c r="O24" i="67"/>
  <c r="O24" i="62"/>
  <c r="O10" i="60"/>
  <c r="O24" i="60" s="1"/>
  <c r="F24" i="71"/>
  <c r="O7" i="71"/>
  <c r="O24" i="71" s="1"/>
  <c r="O7" i="63"/>
  <c r="O24" i="63" s="1"/>
  <c r="O9" i="58"/>
  <c r="O7" i="70"/>
  <c r="O24" i="70" s="1"/>
  <c r="F24" i="70"/>
  <c r="F24" i="65"/>
  <c r="O7" i="65"/>
  <c r="O24" i="65" s="1"/>
  <c r="O24" i="61"/>
  <c r="O8" i="58"/>
  <c r="R7" i="58"/>
  <c r="R9" i="58" s="1"/>
  <c r="I20" i="58" s="1"/>
  <c r="J20" i="58" s="1"/>
  <c r="L20" i="58" s="1"/>
  <c r="F24" i="58"/>
  <c r="O24" i="68"/>
  <c r="O24" i="64"/>
  <c r="L24" i="58" l="1"/>
  <c r="O20" i="58"/>
  <c r="O24" i="58" s="1"/>
  <c r="J24" i="58"/>
</calcChain>
</file>

<file path=xl/sharedStrings.xml><?xml version="1.0" encoding="utf-8"?>
<sst xmlns="http://schemas.openxmlformats.org/spreadsheetml/2006/main" count="789" uniqueCount="208">
  <si>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</si>
  <si>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</si>
  <si>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予算コード</t>
    <rPh sb="0" eb="2">
      <t>ヨサン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</si>
  <si>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</si>
  <si>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</si>
  <si>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表　　紙</t>
    <rPh sb="0" eb="1">
      <t>ヒョウ</t>
    </rPh>
    <rPh sb="3" eb="4">
      <t>カミ</t>
    </rPh>
    <phoneticPr fontId="3"/>
  </si>
  <si>
    <t>所　長</t>
    <rPh sb="0" eb="1">
      <t>ショ</t>
    </rPh>
    <rPh sb="2" eb="3">
      <t>チョウ</t>
    </rPh>
    <phoneticPr fontId="10"/>
  </si>
  <si>
    <t>決定金額</t>
    <rPh sb="0" eb="2">
      <t>ケッテイ</t>
    </rPh>
    <rPh sb="2" eb="4">
      <t>キンガク</t>
    </rPh>
    <phoneticPr fontId="10"/>
  </si>
  <si>
    <t>数　量</t>
    <rPh sb="0" eb="1">
      <t>カズ</t>
    </rPh>
    <rPh sb="2" eb="3">
      <t>リョウ</t>
    </rPh>
    <phoneticPr fontId="10"/>
  </si>
  <si>
    <t>金　額</t>
    <rPh sb="0" eb="1">
      <t>キン</t>
    </rPh>
    <rPh sb="2" eb="3">
      <t>ガク</t>
    </rPh>
    <phoneticPr fontId="10"/>
  </si>
  <si>
    <t>単　価</t>
    <rPh sb="0" eb="1">
      <t>タン</t>
    </rPh>
    <rPh sb="2" eb="3">
      <t>アタイ</t>
    </rPh>
    <phoneticPr fontId="10"/>
  </si>
  <si>
    <t>見  積  依  頼  書</t>
    <rPh sb="0" eb="1">
      <t>ミ</t>
    </rPh>
    <rPh sb="3" eb="4">
      <t>セキ</t>
    </rPh>
    <rPh sb="6" eb="7">
      <t>エ</t>
    </rPh>
    <rPh sb="9" eb="10">
      <t>ライ</t>
    </rPh>
    <rPh sb="12" eb="13">
      <t>ショ</t>
    </rPh>
    <phoneticPr fontId="10"/>
  </si>
  <si>
    <t>発行番号</t>
    <rPh sb="0" eb="2">
      <t>ハッコウ</t>
    </rPh>
    <rPh sb="2" eb="4">
      <t>バンゴウ</t>
    </rPh>
    <phoneticPr fontId="10"/>
  </si>
  <si>
    <t>　発　行</t>
    <rPh sb="1" eb="2">
      <t>パツ</t>
    </rPh>
    <rPh sb="3" eb="4">
      <t>ギョウ</t>
    </rPh>
    <phoneticPr fontId="10"/>
  </si>
  <si>
    <t xml:space="preserve">共同建設 株式会社 </t>
    <rPh sb="0" eb="2">
      <t>キョウドウ</t>
    </rPh>
    <rPh sb="2" eb="4">
      <t>ケンセツ</t>
    </rPh>
    <rPh sb="5" eb="7">
      <t>カブシキ</t>
    </rPh>
    <rPh sb="7" eb="9">
      <t>カイシャ</t>
    </rPh>
    <phoneticPr fontId="10"/>
  </si>
  <si>
    <t>御中</t>
    <rPh sb="0" eb="2">
      <t>オンチュウ</t>
    </rPh>
    <phoneticPr fontId="10"/>
  </si>
  <si>
    <t>下記の通り御見積り致します。</t>
    <rPh sb="0" eb="2">
      <t>カキ</t>
    </rPh>
    <rPh sb="3" eb="4">
      <t>トオ</t>
    </rPh>
    <rPh sb="5" eb="6">
      <t>オ</t>
    </rPh>
    <rPh sb="6" eb="8">
      <t>ミツモ</t>
    </rPh>
    <rPh sb="9" eb="10">
      <t>イタ</t>
    </rPh>
    <phoneticPr fontId="10"/>
  </si>
  <si>
    <t>（工事名称）</t>
    <rPh sb="1" eb="3">
      <t>コウジ</t>
    </rPh>
    <rPh sb="3" eb="5">
      <t>メイショウ</t>
    </rPh>
    <phoneticPr fontId="10"/>
  </si>
  <si>
    <t>（工事番号）</t>
    <rPh sb="1" eb="3">
      <t>コウジ</t>
    </rPh>
    <rPh sb="3" eb="5">
      <t>バンゴウ</t>
    </rPh>
    <phoneticPr fontId="10"/>
  </si>
  <si>
    <t>内訳別紙</t>
    <rPh sb="0" eb="2">
      <t>ウチワケ</t>
    </rPh>
    <rPh sb="2" eb="4">
      <t>ベッシ</t>
    </rPh>
    <phoneticPr fontId="10"/>
  </si>
  <si>
    <t>（所　　長）</t>
    <rPh sb="1" eb="2">
      <t>ショ</t>
    </rPh>
    <rPh sb="4" eb="5">
      <t>チョウ</t>
    </rPh>
    <phoneticPr fontId="10"/>
  </si>
  <si>
    <t>（電　 話）</t>
    <rPh sb="1" eb="2">
      <t>デン</t>
    </rPh>
    <rPh sb="4" eb="5">
      <t>ハナシ</t>
    </rPh>
    <phoneticPr fontId="10"/>
  </si>
  <si>
    <t>（F A X)</t>
    <phoneticPr fontId="10"/>
  </si>
  <si>
    <t>依頼内訳</t>
    <rPh sb="0" eb="2">
      <t>イライ</t>
    </rPh>
    <rPh sb="2" eb="4">
      <t>ウチワケ</t>
    </rPh>
    <phoneticPr fontId="10"/>
  </si>
  <si>
    <t>工　　種</t>
    <rPh sb="0" eb="1">
      <t>コウ</t>
    </rPh>
    <rPh sb="3" eb="4">
      <t>シュ</t>
    </rPh>
    <phoneticPr fontId="10"/>
  </si>
  <si>
    <t>概　　要</t>
    <rPh sb="0" eb="1">
      <t>オオムネ</t>
    </rPh>
    <rPh sb="3" eb="4">
      <t>ヨウ</t>
    </rPh>
    <phoneticPr fontId="10"/>
  </si>
  <si>
    <t>住所</t>
    <rPh sb="0" eb="2">
      <t>ジュウショ</t>
    </rPh>
    <phoneticPr fontId="10"/>
  </si>
  <si>
    <t>印</t>
    <rPh sb="0" eb="1">
      <t>イン</t>
    </rPh>
    <phoneticPr fontId="10"/>
  </si>
  <si>
    <t>1式</t>
    <rPh sb="1" eb="2">
      <t>シキ</t>
    </rPh>
    <phoneticPr fontId="10"/>
  </si>
  <si>
    <t>社名</t>
    <rPh sb="0" eb="2">
      <t>シャメイ</t>
    </rPh>
    <phoneticPr fontId="10"/>
  </si>
  <si>
    <t>電話</t>
    <rPh sb="0" eb="2">
      <t>デンワ</t>
    </rPh>
    <phoneticPr fontId="10"/>
  </si>
  <si>
    <t>担当者（　　　　　　　　）</t>
    <rPh sb="0" eb="3">
      <t>タントウシャ</t>
    </rPh>
    <phoneticPr fontId="10"/>
  </si>
  <si>
    <t>業者コード</t>
    <rPh sb="0" eb="2">
      <t>ギョウシャ</t>
    </rPh>
    <phoneticPr fontId="10"/>
  </si>
  <si>
    <t>大臣</t>
    <rPh sb="0" eb="2">
      <t>ダイジン</t>
    </rPh>
    <phoneticPr fontId="10"/>
  </si>
  <si>
    <t>特</t>
    <rPh sb="0" eb="1">
      <t>トク</t>
    </rPh>
    <phoneticPr fontId="10"/>
  </si>
  <si>
    <t>第　　　       　　　号</t>
    <rPh sb="0" eb="1">
      <t>ダイ</t>
    </rPh>
    <rPh sb="14" eb="15">
      <t>ゴウ</t>
    </rPh>
    <phoneticPr fontId="10"/>
  </si>
  <si>
    <t>知事</t>
    <rPh sb="0" eb="2">
      <t>チジ</t>
    </rPh>
    <phoneticPr fontId="10"/>
  </si>
  <si>
    <t>般</t>
    <rPh sb="0" eb="1">
      <t>ハン</t>
    </rPh>
    <phoneticPr fontId="10"/>
  </si>
  <si>
    <t>年　　 　月　　 　日</t>
    <rPh sb="0" eb="1">
      <t>ネン</t>
    </rPh>
    <rPh sb="5" eb="6">
      <t>ガツ</t>
    </rPh>
    <rPh sb="10" eb="11">
      <t>ヒ</t>
    </rPh>
    <phoneticPr fontId="10"/>
  </si>
  <si>
    <t>所長査定金額</t>
    <rPh sb="0" eb="2">
      <t>ショチョウ</t>
    </rPh>
    <rPh sb="2" eb="4">
      <t>サテイ</t>
    </rPh>
    <rPh sb="4" eb="6">
      <t>キンガク</t>
    </rPh>
    <phoneticPr fontId="10"/>
  </si>
  <si>
    <t>※金額は、消費税別途の金額を記入。</t>
    <rPh sb="1" eb="3">
      <t>キンガク</t>
    </rPh>
    <rPh sb="5" eb="8">
      <t>ショウヒゼイ</t>
    </rPh>
    <rPh sb="8" eb="10">
      <t>ベット</t>
    </rPh>
    <rPh sb="11" eb="13">
      <t>キンガク</t>
    </rPh>
    <rPh sb="14" eb="16">
      <t>キニュウ</t>
    </rPh>
    <phoneticPr fontId="10"/>
  </si>
  <si>
    <t>協力業者</t>
    <rPh sb="0" eb="2">
      <t>キョウリョク</t>
    </rPh>
    <rPh sb="2" eb="4">
      <t>ギョウシャ</t>
    </rPh>
    <phoneticPr fontId="10"/>
  </si>
  <si>
    <t>最　終　決　　定　　内　　訳　　</t>
    <rPh sb="0" eb="1">
      <t>サイ</t>
    </rPh>
    <rPh sb="2" eb="3">
      <t>オワリ</t>
    </rPh>
    <rPh sb="4" eb="5">
      <t>ケツ</t>
    </rPh>
    <rPh sb="7" eb="8">
      <t>サダム</t>
    </rPh>
    <rPh sb="10" eb="11">
      <t>ウチ</t>
    </rPh>
    <rPh sb="13" eb="14">
      <t>ヤク</t>
    </rPh>
    <phoneticPr fontId="10"/>
  </si>
  <si>
    <t>予算コード</t>
    <rPh sb="0" eb="2">
      <t>ヨサン</t>
    </rPh>
    <phoneticPr fontId="10"/>
  </si>
  <si>
    <t>当該予算金額</t>
  </si>
  <si>
    <t>合計</t>
    <rPh sb="0" eb="2">
      <t>ゴウケイ</t>
    </rPh>
    <phoneticPr fontId="10"/>
  </si>
  <si>
    <t>種　別</t>
    <rPh sb="0" eb="1">
      <t>タネ</t>
    </rPh>
    <rPh sb="2" eb="3">
      <t>ベツ</t>
    </rPh>
    <phoneticPr fontId="10"/>
  </si>
  <si>
    <t>特記事項</t>
    <rPh sb="0" eb="2">
      <t>トッキ</t>
    </rPh>
    <rPh sb="2" eb="4">
      <t>ジコウ</t>
    </rPh>
    <phoneticPr fontId="10"/>
  </si>
  <si>
    <t>備考</t>
    <rPh sb="0" eb="2">
      <t>ビコウ</t>
    </rPh>
    <phoneticPr fontId="10"/>
  </si>
  <si>
    <t>※協力業者は、２重枠線内をすべて記入のこと。</t>
    <rPh sb="1" eb="3">
      <t>キョウリョク</t>
    </rPh>
    <rPh sb="3" eb="5">
      <t>ギョウシャ</t>
    </rPh>
    <rPh sb="8" eb="9">
      <t>ジュウ</t>
    </rPh>
    <rPh sb="9" eb="11">
      <t>ワクセン</t>
    </rPh>
    <rPh sb="11" eb="12">
      <t>ナイ</t>
    </rPh>
    <rPh sb="16" eb="18">
      <t>キニュウ</t>
    </rPh>
    <phoneticPr fontId="10"/>
  </si>
  <si>
    <t>見  積  内  訳  書</t>
    <rPh sb="0" eb="1">
      <t>ミ</t>
    </rPh>
    <rPh sb="3" eb="4">
      <t>セキ</t>
    </rPh>
    <rPh sb="6" eb="7">
      <t>ウチ</t>
    </rPh>
    <rPh sb="9" eb="10">
      <t>ヤク</t>
    </rPh>
    <rPh sb="12" eb="13">
      <t>ショ</t>
    </rPh>
    <phoneticPr fontId="10"/>
  </si>
  <si>
    <t>NO</t>
    <phoneticPr fontId="10"/>
  </si>
  <si>
    <t>名　　称</t>
    <rPh sb="0" eb="1">
      <t>メイ</t>
    </rPh>
    <rPh sb="3" eb="4">
      <t>ショウ</t>
    </rPh>
    <phoneticPr fontId="10"/>
  </si>
  <si>
    <t>品質・形状・寸法</t>
    <rPh sb="0" eb="2">
      <t>ヒンシツ</t>
    </rPh>
    <rPh sb="3" eb="5">
      <t>ケイジョウ</t>
    </rPh>
    <rPh sb="6" eb="8">
      <t>スンポウ</t>
    </rPh>
    <phoneticPr fontId="10"/>
  </si>
  <si>
    <t>単位</t>
    <rPh sb="0" eb="2">
      <t>タンイ</t>
    </rPh>
    <phoneticPr fontId="10"/>
  </si>
  <si>
    <t>協力業者 見積</t>
    <rPh sb="0" eb="2">
      <t>キョウリョク</t>
    </rPh>
    <rPh sb="2" eb="4">
      <t>ギョウシャ</t>
    </rPh>
    <rPh sb="5" eb="7">
      <t>ミツ</t>
    </rPh>
    <phoneticPr fontId="10"/>
  </si>
  <si>
    <t>決 定 金 額</t>
    <rPh sb="0" eb="1">
      <t>ケツ</t>
    </rPh>
    <rPh sb="2" eb="3">
      <t>サダム</t>
    </rPh>
    <rPh sb="4" eb="5">
      <t>カネ</t>
    </rPh>
    <rPh sb="6" eb="7">
      <t>ガク</t>
    </rPh>
    <phoneticPr fontId="10"/>
  </si>
  <si>
    <t>日</t>
    <rPh sb="0" eb="1">
      <t>ヒ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</si>
  <si>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</si>
  <si>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</si>
  <si>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合　　　計</t>
    <rPh sb="0" eb="1">
      <t>ゴウ</t>
    </rPh>
    <rPh sb="4" eb="5">
      <t>ケイ</t>
    </rPh>
    <phoneticPr fontId="10"/>
  </si>
  <si>
    <t>材質・寸法</t>
    <rPh sb="0" eb="2">
      <t>ザイシツ</t>
    </rPh>
    <rPh sb="3" eb="5">
      <t>スンポウ</t>
    </rPh>
    <phoneticPr fontId="3"/>
  </si>
  <si>
    <t>内  訳</t>
    <rPh sb="0" eb="1">
      <t>ウチ</t>
    </rPh>
    <rPh sb="3" eb="4">
      <t>ヤク</t>
    </rPh>
    <phoneticPr fontId="3"/>
  </si>
  <si>
    <t>改ページ</t>
    <rPh sb="0" eb="1">
      <t>カイ</t>
    </rPh>
    <phoneticPr fontId="3"/>
  </si>
  <si>
    <t>小　　　計</t>
    <rPh sb="0" eb="1">
      <t>ショウ</t>
    </rPh>
    <rPh sb="4" eb="5">
      <t>ケイ</t>
    </rPh>
    <phoneticPr fontId="3"/>
  </si>
  <si>
    <t>所　長</t>
    <rPh sb="0" eb="1">
      <t>ショ</t>
    </rPh>
    <rPh sb="2" eb="3">
      <t>チョウ</t>
    </rPh>
    <phoneticPr fontId="3"/>
  </si>
  <si>
    <t>＊すべての表紙に貼付</t>
    <rPh sb="5" eb="7">
      <t>ヒョウシ</t>
    </rPh>
    <rPh sb="8" eb="10">
      <t>ハリツ</t>
    </rPh>
    <phoneticPr fontId="3"/>
  </si>
  <si>
    <t>＊各内訳明細にページ毎貼付け</t>
    <rPh sb="1" eb="2">
      <t>カク</t>
    </rPh>
    <rPh sb="2" eb="4">
      <t>ウチワケ</t>
    </rPh>
    <rPh sb="4" eb="6">
      <t>メイサイ</t>
    </rPh>
    <rPh sb="10" eb="11">
      <t>ゴト</t>
    </rPh>
    <rPh sb="11" eb="13">
      <t>ハリツ</t>
    </rPh>
    <phoneticPr fontId="3"/>
  </si>
  <si>
    <t>半角数字入力</t>
    <rPh sb="0" eb="2">
      <t>ハンカク</t>
    </rPh>
    <rPh sb="2" eb="4">
      <t>スウジ</t>
    </rPh>
    <rPh sb="4" eb="6">
      <t>ニュウリョク</t>
    </rPh>
    <phoneticPr fontId="3"/>
  </si>
  <si>
    <r>
      <t xml:space="preserve">工種（大項目） </t>
    </r>
    <r>
      <rPr>
        <sz val="8"/>
        <rFont val="ＭＳ 明朝"/>
        <family val="1"/>
        <charset val="128"/>
      </rPr>
      <t>*見積依頼書表紙の工種欄に貼付</t>
    </r>
    <rPh sb="0" eb="1">
      <t>コウ</t>
    </rPh>
    <rPh sb="1" eb="2">
      <t>タネ</t>
    </rPh>
    <rPh sb="3" eb="4">
      <t>オオ</t>
    </rPh>
    <rPh sb="4" eb="6">
      <t>コウモク</t>
    </rPh>
    <rPh sb="9" eb="11">
      <t>ミツモリ</t>
    </rPh>
    <rPh sb="11" eb="13">
      <t>イライ</t>
    </rPh>
    <rPh sb="13" eb="14">
      <t>ショ</t>
    </rPh>
    <rPh sb="14" eb="16">
      <t>ヒョウシ</t>
    </rPh>
    <rPh sb="17" eb="18">
      <t>コウ</t>
    </rPh>
    <rPh sb="18" eb="19">
      <t>タネ</t>
    </rPh>
    <rPh sb="19" eb="20">
      <t>ラン</t>
    </rPh>
    <rPh sb="21" eb="23">
      <t>ハリツ</t>
    </rPh>
    <phoneticPr fontId="3"/>
  </si>
  <si>
    <t>□</t>
  </si>
  <si>
    <t>基本契約締結</t>
    <rPh sb="0" eb="2">
      <t>キホン</t>
    </rPh>
    <rPh sb="2" eb="4">
      <t>ケイヤク</t>
    </rPh>
    <rPh sb="4" eb="6">
      <t>テイケツ</t>
    </rPh>
    <phoneticPr fontId="3"/>
  </si>
  <si>
    <t>安全衛生協力会</t>
    <rPh sb="0" eb="2">
      <t>アンゼン</t>
    </rPh>
    <rPh sb="2" eb="4">
      <t>エイセイ</t>
    </rPh>
    <rPh sb="4" eb="7">
      <t>キョウリョクカイ</t>
    </rPh>
    <phoneticPr fontId="3"/>
  </si>
  <si>
    <t>ISO認定</t>
    <rPh sb="3" eb="5">
      <t>ニンテイ</t>
    </rPh>
    <phoneticPr fontId="3"/>
  </si>
  <si>
    <t>　</t>
    <phoneticPr fontId="10"/>
  </si>
  <si>
    <t>毎月</t>
    <rPh sb="0" eb="1">
      <t>マイ</t>
    </rPh>
    <rPh sb="1" eb="2">
      <t>ゲツ</t>
    </rPh>
    <phoneticPr fontId="3"/>
  </si>
  <si>
    <t>締切、</t>
    <rPh sb="0" eb="2">
      <t>シメキ</t>
    </rPh>
    <phoneticPr fontId="3"/>
  </si>
  <si>
    <t>翌月</t>
    <rPh sb="0" eb="2">
      <t>ヨクゲツ</t>
    </rPh>
    <phoneticPr fontId="3"/>
  </si>
  <si>
    <t>翌々月</t>
    <rPh sb="0" eb="3">
      <t>ヨクヨクゲツ</t>
    </rPh>
    <phoneticPr fontId="3"/>
  </si>
  <si>
    <t>月末日</t>
  </si>
  <si>
    <t>支払い</t>
    <rPh sb="0" eb="2">
      <t>シハラ</t>
    </rPh>
    <phoneticPr fontId="3"/>
  </si>
  <si>
    <t>％</t>
    <phoneticPr fontId="3"/>
  </si>
  <si>
    <t>安全衛生協力会費</t>
    <rPh sb="0" eb="2">
      <t>アンゼン</t>
    </rPh>
    <rPh sb="2" eb="4">
      <t>エイセイ</t>
    </rPh>
    <rPh sb="4" eb="7">
      <t>キョウリョクカイ</t>
    </rPh>
    <rPh sb="7" eb="8">
      <t>ヒ</t>
    </rPh>
    <phoneticPr fontId="3"/>
  </si>
  <si>
    <t>/1000</t>
    <phoneticPr fontId="3"/>
  </si>
  <si>
    <t>建退共</t>
    <rPh sb="0" eb="1">
      <t>ケン</t>
    </rPh>
    <rPh sb="1" eb="2">
      <t>タイ</t>
    </rPh>
    <rPh sb="2" eb="3">
      <t>キョウ</t>
    </rPh>
    <phoneticPr fontId="3"/>
  </si>
  <si>
    <t>否</t>
    <rPh sb="0" eb="1">
      <t>ヒ</t>
    </rPh>
    <phoneticPr fontId="3"/>
  </si>
  <si>
    <t>要</t>
    <rPh sb="0" eb="1">
      <t>ヨウ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</si>
  <si>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</si>
  <si>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</si>
  <si>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</si>
  <si>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～</t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</si>
  <si>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</si>
  <si>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</si>
  <si>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材料費</t>
    <rPh sb="0" eb="3">
      <t>ザイリョウヒ</t>
    </rPh>
    <phoneticPr fontId="3"/>
  </si>
  <si>
    <t>経費</t>
    <rPh sb="0" eb="2">
      <t>ケイヒ</t>
    </rPh>
    <phoneticPr fontId="3"/>
  </si>
  <si>
    <t>着手前に、施工要領書（計画書）を提出のこと</t>
    <phoneticPr fontId="3"/>
  </si>
  <si>
    <t>発生した残材の処分は、共同建設で代払いとする</t>
    <rPh sb="0" eb="2">
      <t>ハッセイ</t>
    </rPh>
    <rPh sb="4" eb="6">
      <t>ザンザイ</t>
    </rPh>
    <rPh sb="7" eb="9">
      <t>ショブン</t>
    </rPh>
    <rPh sb="11" eb="13">
      <t>キョウドウ</t>
    </rPh>
    <rPh sb="13" eb="15">
      <t>ケンセツ</t>
    </rPh>
    <rPh sb="16" eb="17">
      <t>ダイ</t>
    </rPh>
    <rPh sb="17" eb="18">
      <t>ハラ</t>
    </rPh>
    <phoneticPr fontId="3"/>
  </si>
  <si>
    <t>着手前に、施工体制台帳・労務安全書類を提出のこと</t>
    <rPh sb="0" eb="3">
      <t>チャクシュマエ</t>
    </rPh>
    <rPh sb="5" eb="7">
      <t>セコウ</t>
    </rPh>
    <rPh sb="7" eb="9">
      <t>タイセイ</t>
    </rPh>
    <rPh sb="9" eb="11">
      <t>ダイチョウ</t>
    </rPh>
    <rPh sb="12" eb="14">
      <t>ロウム</t>
    </rPh>
    <rPh sb="14" eb="16">
      <t>アンゼン</t>
    </rPh>
    <rPh sb="16" eb="18">
      <t>ショルイ</t>
    </rPh>
    <rPh sb="19" eb="21">
      <t>テイシュツ</t>
    </rPh>
    <phoneticPr fontId="3"/>
  </si>
  <si>
    <t>(別途消費税</t>
    <rPh sb="1" eb="3">
      <t>ベット</t>
    </rPh>
    <rPh sb="3" eb="6">
      <t>ショウヒゼイ</t>
    </rPh>
    <phoneticPr fontId="10"/>
  </si>
  <si>
    <t>)</t>
    <phoneticPr fontId="3"/>
  </si>
  <si>
    <t>月</t>
    <rPh sb="0" eb="1">
      <t>ツキ</t>
    </rPh>
    <phoneticPr fontId="3"/>
  </si>
  <si>
    <t>単位</t>
    <rPh sb="0" eb="2">
      <t>タンイ</t>
    </rPh>
    <phoneticPr fontId="3"/>
  </si>
  <si>
    <t>■</t>
  </si>
  <si>
    <t>見積単価</t>
    <rPh sb="0" eb="2">
      <t>ミツモリ</t>
    </rPh>
    <rPh sb="2" eb="4">
      <t>タンカ</t>
    </rPh>
    <phoneticPr fontId="3"/>
  </si>
  <si>
    <t>見積金額</t>
    <rPh sb="0" eb="2">
      <t>ミツモリ</t>
    </rPh>
    <rPh sb="2" eb="4">
      <t>キンガク</t>
    </rPh>
    <phoneticPr fontId="3"/>
  </si>
  <si>
    <t>式</t>
    <rPh sb="0" eb="1">
      <t>シキ</t>
    </rPh>
    <phoneticPr fontId="3"/>
  </si>
  <si>
    <t>業者コード</t>
    <phoneticPr fontId="3"/>
  </si>
  <si>
    <t>工事場所</t>
    <phoneticPr fontId="3"/>
  </si>
  <si>
    <t>*見積依頼書表紙に貼付</t>
    <phoneticPr fontId="3"/>
  </si>
  <si>
    <r>
      <t>電　話　　</t>
    </r>
    <r>
      <rPr>
        <sz val="8"/>
        <rFont val="ＭＳ 明朝"/>
        <family val="1"/>
        <charset val="128"/>
      </rPr>
      <t>*見積依頼書表紙に貼付</t>
    </r>
    <phoneticPr fontId="3"/>
  </si>
  <si>
    <r>
      <t>ＦＡＸ　　</t>
    </r>
    <r>
      <rPr>
        <sz val="8"/>
        <rFont val="ＭＳ 明朝"/>
        <family val="1"/>
        <charset val="128"/>
      </rPr>
      <t>*見積依頼書表紙に貼付</t>
    </r>
    <phoneticPr fontId="3"/>
  </si>
  <si>
    <t>末日</t>
  </si>
  <si>
    <r>
      <t>協力業者名　　　</t>
    </r>
    <r>
      <rPr>
        <b/>
        <sz val="8"/>
        <color indexed="9"/>
        <rFont val="ＭＳ 明朝"/>
        <family val="1"/>
        <charset val="128"/>
      </rPr>
      <t>＊すべての表紙に貼付</t>
    </r>
    <rPh sb="0" eb="2">
      <t>キョウリョク</t>
    </rPh>
    <rPh sb="2" eb="5">
      <t>ギョウシャメイ</t>
    </rPh>
    <phoneticPr fontId="3"/>
  </si>
  <si>
    <t>＊取極査定の表紙に貼付</t>
    <rPh sb="1" eb="2">
      <t>ト</t>
    </rPh>
    <rPh sb="2" eb="3">
      <t>ゴク</t>
    </rPh>
    <rPh sb="3" eb="5">
      <t>サテイ</t>
    </rPh>
    <phoneticPr fontId="3"/>
  </si>
  <si>
    <t>江木　修</t>
    <rPh sb="0" eb="2">
      <t>エギ</t>
    </rPh>
    <rPh sb="3" eb="4">
      <t>オサム</t>
    </rPh>
    <phoneticPr fontId="3"/>
  </si>
  <si>
    <t>池見　祐信</t>
    <rPh sb="0" eb="1">
      <t>イケ</t>
    </rPh>
    <rPh sb="1" eb="2">
      <t>ミ</t>
    </rPh>
    <rPh sb="3" eb="4">
      <t>ユウ</t>
    </rPh>
    <rPh sb="4" eb="5">
      <t>シン</t>
    </rPh>
    <phoneticPr fontId="3"/>
  </si>
  <si>
    <t>伊藤　宗司</t>
    <rPh sb="0" eb="2">
      <t>イトウ</t>
    </rPh>
    <rPh sb="3" eb="4">
      <t>ムネ</t>
    </rPh>
    <rPh sb="4" eb="5">
      <t>ジ</t>
    </rPh>
    <phoneticPr fontId="3"/>
  </si>
  <si>
    <t>永谷　武男</t>
    <rPh sb="0" eb="2">
      <t>ナガタニ</t>
    </rPh>
    <rPh sb="3" eb="5">
      <t>タケオ</t>
    </rPh>
    <phoneticPr fontId="3"/>
  </si>
  <si>
    <t>北村　和宏</t>
    <rPh sb="0" eb="2">
      <t>キタムラ</t>
    </rPh>
    <rPh sb="3" eb="5">
      <t>カズヒロ</t>
    </rPh>
    <phoneticPr fontId="3"/>
  </si>
  <si>
    <t>加藤　雅規</t>
    <rPh sb="0" eb="5">
      <t>カトウ</t>
    </rPh>
    <phoneticPr fontId="3"/>
  </si>
  <si>
    <t>共同建設指定見積用紙（入力シート）の記入の仕方。</t>
    <rPh sb="0" eb="2">
      <t>キョウドウ</t>
    </rPh>
    <rPh sb="2" eb="4">
      <t>ケンセツ</t>
    </rPh>
    <rPh sb="4" eb="6">
      <t>シテイ</t>
    </rPh>
    <rPh sb="6" eb="8">
      <t>ミツモリ</t>
    </rPh>
    <rPh sb="8" eb="10">
      <t>ヨウシ</t>
    </rPh>
    <rPh sb="11" eb="13">
      <t>ニュウリョク</t>
    </rPh>
    <rPh sb="18" eb="20">
      <t>キニュウ</t>
    </rPh>
    <rPh sb="21" eb="23">
      <t>シカタ</t>
    </rPh>
    <phoneticPr fontId="3"/>
  </si>
  <si>
    <t>06-6673-5558</t>
    <phoneticPr fontId="3"/>
  </si>
  <si>
    <t>06-6678-7527</t>
    <phoneticPr fontId="3"/>
  </si>
  <si>
    <t>大阪市住吉区住吉１丁目１－３－１０１号</t>
    <rPh sb="0" eb="3">
      <t>オオサカシ</t>
    </rPh>
    <rPh sb="3" eb="6">
      <t>スミヨシク</t>
    </rPh>
    <rPh sb="6" eb="8">
      <t>スミヨシ</t>
    </rPh>
    <rPh sb="9" eb="11">
      <t>チョウメ</t>
    </rPh>
    <rPh sb="18" eb="19">
      <t>ゴウ</t>
    </rPh>
    <phoneticPr fontId="3"/>
  </si>
  <si>
    <t>９８７６５４</t>
    <phoneticPr fontId="3"/>
  </si>
  <si>
    <t>(仮称)Ｋ．Ｋ本社ビル新築工事（見本）</t>
    <rPh sb="1" eb="3">
      <t>カショウ</t>
    </rPh>
    <rPh sb="7" eb="9">
      <t>ホンシャ</t>
    </rPh>
    <rPh sb="11" eb="13">
      <t>シンチク</t>
    </rPh>
    <rPh sb="13" eb="15">
      <t>コウジ</t>
    </rPh>
    <rPh sb="16" eb="18">
      <t>ミホン</t>
    </rPh>
    <phoneticPr fontId="3"/>
  </si>
  <si>
    <t>共同建設株式会社協力会社（見本）</t>
    <rPh sb="0" eb="2">
      <t>キョウドウ</t>
    </rPh>
    <rPh sb="2" eb="4">
      <t>ケンセツ</t>
    </rPh>
    <rPh sb="4" eb="8">
      <t>カブシキガイシャ</t>
    </rPh>
    <rPh sb="8" eb="10">
      <t>キョウリョク</t>
    </rPh>
    <rPh sb="10" eb="12">
      <t>ガイシャ</t>
    </rPh>
    <rPh sb="13" eb="15">
      <t>ミホン</t>
    </rPh>
    <phoneticPr fontId="3"/>
  </si>
  <si>
    <t>中川　俊二</t>
    <rPh sb="0" eb="2">
      <t>ナカガワ</t>
    </rPh>
    <rPh sb="3" eb="5">
      <t>シュンジ</t>
    </rPh>
    <phoneticPr fontId="3"/>
  </si>
  <si>
    <t>田形　誠一</t>
    <rPh sb="0" eb="2">
      <t>タガタ</t>
    </rPh>
    <rPh sb="3" eb="5">
      <t>セイイチ</t>
    </rPh>
    <phoneticPr fontId="3"/>
  </si>
  <si>
    <t>工事部長</t>
    <rPh sb="0" eb="2">
      <t>コウジ</t>
    </rPh>
    <rPh sb="2" eb="3">
      <t>ブ</t>
    </rPh>
    <rPh sb="3" eb="4">
      <t>チョウ</t>
    </rPh>
    <phoneticPr fontId="3"/>
  </si>
  <si>
    <t>工事課長</t>
    <rPh sb="0" eb="2">
      <t>コウジ</t>
    </rPh>
    <rPh sb="2" eb="4">
      <t>カチョウ</t>
    </rPh>
    <phoneticPr fontId="3"/>
  </si>
  <si>
    <t>社　長</t>
    <rPh sb="0" eb="1">
      <t>シャ</t>
    </rPh>
    <rPh sb="2" eb="3">
      <t>ナガ</t>
    </rPh>
    <phoneticPr fontId="10"/>
  </si>
  <si>
    <t>（施工場所）</t>
    <rPh sb="1" eb="3">
      <t>セコウ</t>
    </rPh>
    <rPh sb="3" eb="5">
      <t>バショ</t>
    </rPh>
    <phoneticPr fontId="10"/>
  </si>
  <si>
    <t>見積内容は、工事下請基本契約約款(ﾎｰﾑﾍﾟｰｼﾞ参照)による</t>
    <rPh sb="0" eb="2">
      <t>ミツモリ</t>
    </rPh>
    <rPh sb="2" eb="4">
      <t>ナイヨウ</t>
    </rPh>
    <rPh sb="6" eb="8">
      <t>コウジ</t>
    </rPh>
    <rPh sb="8" eb="10">
      <t>シタウケ</t>
    </rPh>
    <rPh sb="10" eb="12">
      <t>キホン</t>
    </rPh>
    <rPh sb="12" eb="14">
      <t>ケイヤク</t>
    </rPh>
    <rPh sb="14" eb="16">
      <t>ヤッカン</t>
    </rPh>
    <rPh sb="25" eb="27">
      <t>サンショウ</t>
    </rPh>
    <phoneticPr fontId="3"/>
  </si>
  <si>
    <t>契約工期</t>
    <rPh sb="0" eb="2">
      <t>ケイヤク</t>
    </rPh>
    <rPh sb="2" eb="3">
      <t>コウ</t>
    </rPh>
    <rPh sb="3" eb="4">
      <t>キ</t>
    </rPh>
    <phoneticPr fontId="10"/>
  </si>
  <si>
    <t>地業工事</t>
  </si>
  <si>
    <t>耐震改修工事</t>
  </si>
  <si>
    <t>PC工事</t>
  </si>
  <si>
    <t>仕上塗材工事</t>
  </si>
  <si>
    <t>土木工事</t>
  </si>
  <si>
    <t>４</t>
  </si>
  <si>
    <t>発注区分</t>
    <rPh sb="0" eb="2">
      <t>ハッチュウ</t>
    </rPh>
    <rPh sb="2" eb="4">
      <t>クブン</t>
    </rPh>
    <phoneticPr fontId="10"/>
  </si>
  <si>
    <t>1.新規</t>
    <rPh sb="2" eb="4">
      <t>シンキ</t>
    </rPh>
    <phoneticPr fontId="3"/>
  </si>
  <si>
    <t>2.増額</t>
    <rPh sb="2" eb="4">
      <t>ゾウガク</t>
    </rPh>
    <phoneticPr fontId="3"/>
  </si>
  <si>
    <t>3.減額</t>
    <rPh sb="2" eb="4">
      <t>ゲンガク</t>
    </rPh>
    <phoneticPr fontId="3"/>
  </si>
  <si>
    <t>4.その他</t>
    <rPh sb="4" eb="5">
      <t>タ</t>
    </rPh>
    <phoneticPr fontId="3"/>
  </si>
  <si>
    <t>変更回次</t>
    <rPh sb="0" eb="2">
      <t>ヘンコウ</t>
    </rPh>
    <rPh sb="2" eb="3">
      <t>カイ</t>
    </rPh>
    <rPh sb="3" eb="4">
      <t>ツギ</t>
    </rPh>
    <phoneticPr fontId="3"/>
  </si>
  <si>
    <t>回目</t>
    <rPh sb="0" eb="2">
      <t>カイメ</t>
    </rPh>
    <phoneticPr fontId="3"/>
  </si>
  <si>
    <t>現金</t>
    <rPh sb="0" eb="2">
      <t>ゲンキン</t>
    </rPh>
    <phoneticPr fontId="3"/>
  </si>
  <si>
    <t>支払条件</t>
    <rPh sb="0" eb="2">
      <t>シハライ</t>
    </rPh>
    <rPh sb="2" eb="4">
      <t>ジョウケン</t>
    </rPh>
    <phoneticPr fontId="3"/>
  </si>
  <si>
    <t>請負金額－支払済額</t>
    <rPh sb="0" eb="2">
      <t>ウケオイ</t>
    </rPh>
    <rPh sb="2" eb="4">
      <t>キンガク</t>
    </rPh>
    <rPh sb="5" eb="8">
      <t>シハライズ</t>
    </rPh>
    <rPh sb="8" eb="9">
      <t>ガク</t>
    </rPh>
    <phoneticPr fontId="3"/>
  </si>
  <si>
    <t>・</t>
    <phoneticPr fontId="3"/>
  </si>
  <si>
    <t>支 払 額</t>
    <rPh sb="0" eb="1">
      <t>シ</t>
    </rPh>
    <rPh sb="2" eb="3">
      <t>バライ</t>
    </rPh>
    <rPh sb="4" eb="5">
      <t>ガク</t>
    </rPh>
    <phoneticPr fontId="10"/>
  </si>
  <si>
    <t>前払金</t>
    <rPh sb="0" eb="2">
      <t>マエバラ</t>
    </rPh>
    <rPh sb="2" eb="3">
      <t>キン</t>
    </rPh>
    <phoneticPr fontId="3"/>
  </si>
  <si>
    <t>（</t>
    <phoneticPr fontId="3"/>
  </si>
  <si>
    <t>）</t>
    <phoneticPr fontId="3"/>
  </si>
  <si>
    <t>　総出来高</t>
    <rPh sb="1" eb="2">
      <t>ソウ</t>
    </rPh>
    <rPh sb="2" eb="5">
      <t>デキダカ</t>
    </rPh>
    <phoneticPr fontId="3"/>
  </si>
  <si>
    <t>手形</t>
    <rPh sb="0" eb="2">
      <t>テガタ</t>
    </rPh>
    <phoneticPr fontId="3"/>
  </si>
  <si>
    <t>（</t>
    <phoneticPr fontId="3"/>
  </si>
  <si>
    <t>）</t>
    <phoneticPr fontId="3"/>
  </si>
  <si>
    <t>８</t>
  </si>
  <si>
    <t>１</t>
  </si>
  <si>
    <t>３１</t>
  </si>
  <si>
    <t>藤川　和弥</t>
    <rPh sb="0" eb="2">
      <t>フジカワ</t>
    </rPh>
    <rPh sb="3" eb="5">
      <t>カズヤ</t>
    </rPh>
    <phoneticPr fontId="3"/>
  </si>
  <si>
    <t>水野　聡</t>
    <rPh sb="0" eb="2">
      <t>ミズノ</t>
    </rPh>
    <rPh sb="3" eb="4">
      <t>サトシ</t>
    </rPh>
    <phoneticPr fontId="3"/>
  </si>
  <si>
    <t>部分払</t>
    <rPh sb="0" eb="2">
      <t>ブブン</t>
    </rPh>
    <rPh sb="2" eb="3">
      <t>バラ</t>
    </rPh>
    <phoneticPr fontId="3"/>
  </si>
  <si>
    <t>％</t>
    <phoneticPr fontId="3"/>
  </si>
  <si>
    <t>瀧川　順二</t>
    <rPh sb="0" eb="2">
      <t>タキガワ</t>
    </rPh>
    <rPh sb="3" eb="5">
      <t>ジュンジ</t>
    </rPh>
    <phoneticPr fontId="3"/>
  </si>
  <si>
    <t>直接工事費</t>
    <rPh sb="0" eb="2">
      <t>チョクセツ</t>
    </rPh>
    <rPh sb="2" eb="5">
      <t>コウジヒ</t>
    </rPh>
    <phoneticPr fontId="3"/>
  </si>
  <si>
    <t>法定福利費</t>
    <rPh sb="0" eb="2">
      <t>ホウテイ</t>
    </rPh>
    <rPh sb="2" eb="5">
      <t>フクリヒ</t>
    </rPh>
    <phoneticPr fontId="3"/>
  </si>
  <si>
    <t>下段(A)×(B)</t>
    <rPh sb="0" eb="2">
      <t>ゲダン</t>
    </rPh>
    <phoneticPr fontId="3"/>
  </si>
  <si>
    <t>合　　　計</t>
    <rPh sb="0" eb="1">
      <t>ゴウ</t>
    </rPh>
    <rPh sb="4" eb="5">
      <t>ケイ</t>
    </rPh>
    <phoneticPr fontId="3"/>
  </si>
  <si>
    <t>契約出来高明細内訳書</t>
    <rPh sb="0" eb="2">
      <t>ケイヤク</t>
    </rPh>
    <rPh sb="2" eb="5">
      <t>デキダカ</t>
    </rPh>
    <rPh sb="5" eb="7">
      <t>メイサイ</t>
    </rPh>
    <rPh sb="7" eb="9">
      <t>ウチワケ</t>
    </rPh>
    <rPh sb="9" eb="10">
      <t>ショ</t>
    </rPh>
    <phoneticPr fontId="10"/>
  </si>
  <si>
    <t>工事名称:</t>
    <rPh sb="0" eb="2">
      <t>コウジ</t>
    </rPh>
    <rPh sb="2" eb="4">
      <t>メイショウ</t>
    </rPh>
    <phoneticPr fontId="10"/>
  </si>
  <si>
    <t>第</t>
    <rPh sb="0" eb="1">
      <t>ダイ</t>
    </rPh>
    <phoneticPr fontId="10"/>
  </si>
  <si>
    <t>回目出来高</t>
    <rPh sb="0" eb="1">
      <t>カイ</t>
    </rPh>
    <rPh sb="1" eb="2">
      <t>メ</t>
    </rPh>
    <rPh sb="2" eb="5">
      <t>デキダカ</t>
    </rPh>
    <phoneticPr fontId="10"/>
  </si>
  <si>
    <t>協力業者名：</t>
    <rPh sb="0" eb="2">
      <t>キョウリョク</t>
    </rPh>
    <rPh sb="2" eb="4">
      <t>ギョウシャ</t>
    </rPh>
    <rPh sb="4" eb="5">
      <t>メイ</t>
    </rPh>
    <phoneticPr fontId="10"/>
  </si>
  <si>
    <t>費目</t>
    <rPh sb="0" eb="2">
      <t>ヒモク</t>
    </rPh>
    <phoneticPr fontId="10"/>
  </si>
  <si>
    <t>細目</t>
    <rPh sb="0" eb="2">
      <t>サイモク</t>
    </rPh>
    <phoneticPr fontId="10"/>
  </si>
  <si>
    <t>契約金額</t>
    <rPh sb="0" eb="2">
      <t>ケイヤク</t>
    </rPh>
    <rPh sb="2" eb="4">
      <t>キンガク</t>
    </rPh>
    <phoneticPr fontId="10"/>
  </si>
  <si>
    <t>前月迄出来高</t>
    <rPh sb="0" eb="2">
      <t>ゼンゲツ</t>
    </rPh>
    <rPh sb="2" eb="3">
      <t>マデ</t>
    </rPh>
    <rPh sb="3" eb="6">
      <t>デキダカ</t>
    </rPh>
    <phoneticPr fontId="10"/>
  </si>
  <si>
    <t>当月出来高</t>
    <rPh sb="0" eb="2">
      <t>トウゲツ</t>
    </rPh>
    <rPh sb="2" eb="5">
      <t>デキダカ</t>
    </rPh>
    <phoneticPr fontId="10"/>
  </si>
  <si>
    <t>出来高累計</t>
    <rPh sb="0" eb="3">
      <t>デキダカ</t>
    </rPh>
    <rPh sb="3" eb="5">
      <t>ルイケイ</t>
    </rPh>
    <phoneticPr fontId="10"/>
  </si>
  <si>
    <t>契約残額</t>
    <rPh sb="0" eb="2">
      <t>ケイヤク</t>
    </rPh>
    <rPh sb="2" eb="4">
      <t>ザンガク</t>
    </rPh>
    <phoneticPr fontId="10"/>
  </si>
  <si>
    <t>数量</t>
    <rPh sb="0" eb="2">
      <t>スウリョウ</t>
    </rPh>
    <phoneticPr fontId="10"/>
  </si>
  <si>
    <t>月末出来高</t>
    <rPh sb="0" eb="1">
      <t>ガツ</t>
    </rPh>
    <rPh sb="1" eb="2">
      <t>マツ</t>
    </rPh>
    <rPh sb="2" eb="5">
      <t>デキダカ</t>
    </rPh>
    <phoneticPr fontId="10"/>
  </si>
  <si>
    <t>○○工事</t>
    <rPh sb="2" eb="4">
      <t>コウジ</t>
    </rPh>
    <phoneticPr fontId="3"/>
  </si>
  <si>
    <t>直接工事出来高</t>
    <rPh sb="0" eb="2">
      <t>チョクセツ</t>
    </rPh>
    <rPh sb="2" eb="4">
      <t>コウジ</t>
    </rPh>
    <rPh sb="4" eb="7">
      <t>デキダカ</t>
    </rPh>
    <phoneticPr fontId="3"/>
  </si>
  <si>
    <t>円</t>
    <rPh sb="0" eb="1">
      <t>エン</t>
    </rPh>
    <phoneticPr fontId="3"/>
  </si>
  <si>
    <t>出来高率</t>
    <rPh sb="0" eb="3">
      <t>デキダカ</t>
    </rPh>
    <rPh sb="3" eb="4">
      <t>リツ</t>
    </rPh>
    <phoneticPr fontId="3"/>
  </si>
  <si>
    <t>　労務費総額(A)</t>
    <rPh sb="1" eb="4">
      <t>ロウムヒ</t>
    </rPh>
    <rPh sb="4" eb="6">
      <t>ソウガク</t>
    </rPh>
    <phoneticPr fontId="3"/>
  </si>
  <si>
    <r>
      <t>　社会保険料率(B)</t>
    </r>
    <r>
      <rPr>
        <vertAlign val="superscript"/>
        <sz val="10"/>
        <rFont val="ＭＳ 明朝"/>
        <family val="1"/>
        <charset val="128"/>
      </rPr>
      <t>※</t>
    </r>
    <rPh sb="1" eb="3">
      <t>シャカイ</t>
    </rPh>
    <rPh sb="3" eb="6">
      <t>ホケンリョウ</t>
    </rPh>
    <rPh sb="6" eb="7">
      <t>リツ</t>
    </rPh>
    <phoneticPr fontId="3"/>
  </si>
  <si>
    <t>　</t>
    <phoneticPr fontId="3"/>
  </si>
  <si>
    <t>　社会保険料率（事業主負担分）のうち、該当する料率を全て足して上記(B)に入力してください。</t>
    <rPh sb="31" eb="32">
      <t>ウエ</t>
    </rPh>
    <phoneticPr fontId="3"/>
  </si>
  <si>
    <t xml:space="preserve">  工 事 コ ー ド ：　</t>
    <rPh sb="2" eb="3">
      <t>タクミ</t>
    </rPh>
    <rPh sb="4" eb="5">
      <t>コト</t>
    </rPh>
    <phoneticPr fontId="3"/>
  </si>
  <si>
    <r>
      <t>※平成31年4月分　</t>
    </r>
    <r>
      <rPr>
        <sz val="10"/>
        <rFont val="ＭＳ 明朝"/>
        <family val="1"/>
        <charset val="128"/>
      </rPr>
      <t>社会保険料率（事業主負担分）について　【参考】</t>
    </r>
    <rPh sb="1" eb="3">
      <t>ヘイセイ</t>
    </rPh>
    <rPh sb="5" eb="6">
      <t>ネン</t>
    </rPh>
    <rPh sb="7" eb="8">
      <t>ツキ</t>
    </rPh>
    <rPh sb="8" eb="9">
      <t>ブン</t>
    </rPh>
    <rPh sb="30" eb="32">
      <t>サンコウ</t>
    </rPh>
    <phoneticPr fontId="3"/>
  </si>
  <si>
    <t>　雇用保険料率　　　　　0.8 % (建設業)
　健康保険料率　　　　5.095 % (全国健康保健協会　介護保険第2号保険者　非該当)
　健康保険料率　　　　5.870 % (全国健康保健協会　介護保険第2号保険者　該当)
　厚生年金料率　　　　 9.15 % (全国健康保健協会)
　子ども子育て拠出　　 0.29 % (平成31年4月～)
　　※健康保健料率は労働者（対象者）によって比率が異なります。</t>
    <rPh sb="25" eb="27">
      <t>ケンコウ</t>
    </rPh>
    <rPh sb="44" eb="46">
      <t>ゼンコク</t>
    </rPh>
    <rPh sb="46" eb="48">
      <t>ケンコウ</t>
    </rPh>
    <rPh sb="48" eb="50">
      <t>ホケン</t>
    </rPh>
    <rPh sb="50" eb="52">
      <t>キョウカイ</t>
    </rPh>
    <rPh sb="53" eb="55">
      <t>カイゴ</t>
    </rPh>
    <rPh sb="55" eb="57">
      <t>ホケン</t>
    </rPh>
    <rPh sb="57" eb="58">
      <t>ダイ</t>
    </rPh>
    <rPh sb="59" eb="60">
      <t>ゴウ</t>
    </rPh>
    <rPh sb="60" eb="63">
      <t>ホケンシャ</t>
    </rPh>
    <rPh sb="64" eb="67">
      <t>ヒガイトウ</t>
    </rPh>
    <rPh sb="176" eb="178">
      <t>ケンコウ</t>
    </rPh>
    <rPh sb="178" eb="180">
      <t>ホケン</t>
    </rPh>
    <rPh sb="180" eb="182">
      <t>リョウリツ</t>
    </rPh>
    <rPh sb="183" eb="186">
      <t>ロウドウシャ</t>
    </rPh>
    <rPh sb="187" eb="190">
      <t>タイショウシャ</t>
    </rPh>
    <rPh sb="195" eb="197">
      <t>ヒリツ</t>
    </rPh>
    <rPh sb="198" eb="199">
      <t>コト</t>
    </rPh>
    <phoneticPr fontId="3"/>
  </si>
  <si>
    <r>
      <t>　</t>
    </r>
    <r>
      <rPr>
        <u/>
        <sz val="10"/>
        <rFont val="ＭＳ 明朝"/>
        <family val="1"/>
        <charset val="128"/>
      </rPr>
      <t>社会保険料率は毎年見直されます。必ず最新の料率を調べて見積りしてください。</t>
    </r>
    <phoneticPr fontId="3"/>
  </si>
  <si>
    <r>
      <t xml:space="preserve">　指定見積は、入力シート・見積依頼書・内訳書(13ﾍﾟｰｼﾞ)・出来高明細内訳書(13ﾍﾟｰｼﾞ)で構成されております。
</t>
    </r>
    <r>
      <rPr>
        <sz val="9.3000000000000007"/>
        <color rgb="FFFF0000"/>
        <rFont val="ＭＳ 明朝"/>
        <family val="1"/>
        <charset val="128"/>
      </rPr>
      <t>①　入力シート表紙の白抜き部分を全て記入してください。
②　下の内訳に内訳明細を記入してください。
　　1ﾍﾟｰｼﾞ目には工種別合計額を入力し、法定福利費の計算に必要
　　となる(A)労務費総額と(B)社会保険料率を入力してください。
　　(A)と(B)を入力して頂きますと法定福利費が自動計算されます。
　　2ﾍﾟｰｼﾞ目以降に各工種の内訳を入力してください。
③　見積依頼書の左上に見積金額と消費税相当額を記入してくださ
　　い。
④　見積依頼書の支払条件等については現場所長と打合せのうえ、
　　ﾁｪｯｸを入れてください。
⑤　見積依頼書・内訳書を印刷し押印の上、現場所長に提出してく
　　ださい。
⑥　契約金額決定後、見積内訳書の決定金額欄に決定金額を入力し、
　　再度見積内訳書ページを現場所長に提出してください。
⑦　出来高内訳明細書に出来高数量を入力し、毎月の請求書に添付
　　してください。</t>
    </r>
    <rPh sb="1" eb="3">
      <t>シテイ</t>
    </rPh>
    <rPh sb="3" eb="5">
      <t>ミツモリ</t>
    </rPh>
    <rPh sb="7" eb="9">
      <t>ニュウリョク</t>
    </rPh>
    <rPh sb="13" eb="15">
      <t>ミツモリ</t>
    </rPh>
    <rPh sb="15" eb="18">
      <t>イライショ</t>
    </rPh>
    <rPh sb="19" eb="21">
      <t>ウチワケ</t>
    </rPh>
    <rPh sb="21" eb="22">
      <t>ショ</t>
    </rPh>
    <rPh sb="32" eb="35">
      <t>デキダカ</t>
    </rPh>
    <rPh sb="35" eb="37">
      <t>メイサイ</t>
    </rPh>
    <rPh sb="37" eb="39">
      <t>ウチワケ</t>
    </rPh>
    <rPh sb="39" eb="40">
      <t>ショ</t>
    </rPh>
    <rPh sb="50" eb="52">
      <t>コウセイ</t>
    </rPh>
    <rPh sb="97" eb="99">
      <t>ウチワケ</t>
    </rPh>
    <rPh sb="99" eb="101">
      <t>メイサイ</t>
    </rPh>
    <rPh sb="191" eb="192">
      <t>チカラ</t>
    </rPh>
    <rPh sb="367" eb="370">
      <t>ケイヤクキン</t>
    </rPh>
    <rPh sb="370" eb="371">
      <t>ガク</t>
    </rPh>
    <rPh sb="371" eb="374">
      <t>ケッテイゴ</t>
    </rPh>
    <rPh sb="375" eb="377">
      <t>ミツモリ</t>
    </rPh>
    <rPh sb="385" eb="386">
      <t>ラン</t>
    </rPh>
    <rPh sb="387" eb="389">
      <t>ケッテイ</t>
    </rPh>
    <rPh sb="389" eb="391">
      <t>キンガク</t>
    </rPh>
    <rPh sb="392" eb="394">
      <t>ニュウリョク</t>
    </rPh>
    <rPh sb="399" eb="401">
      <t>サイド</t>
    </rPh>
    <rPh sb="401" eb="403">
      <t>ミツモリ</t>
    </rPh>
    <rPh sb="403" eb="406">
      <t>ウチワケショ</t>
    </rPh>
    <rPh sb="410" eb="412">
      <t>ゲンバ</t>
    </rPh>
    <rPh sb="412" eb="414">
      <t>ショチョウ</t>
    </rPh>
    <rPh sb="415" eb="417">
      <t>テイシュツ</t>
    </rPh>
    <phoneticPr fontId="3"/>
  </si>
  <si>
    <t>２０１９</t>
  </si>
  <si>
    <t>１０</t>
  </si>
  <si>
    <t>2019.04.01</t>
    <phoneticPr fontId="3"/>
  </si>
  <si>
    <t>令和</t>
    <rPh sb="0" eb="2">
      <t>レイワ</t>
    </rPh>
    <phoneticPr fontId="3"/>
  </si>
  <si>
    <t>金　　額</t>
    <rPh sb="0" eb="1">
      <t>キン</t>
    </rPh>
    <rPh sb="3" eb="4">
      <t>ガク</t>
    </rPh>
    <phoneticPr fontId="10"/>
  </si>
  <si>
    <t>年</t>
    <rPh sb="0" eb="1">
      <t>ネン</t>
    </rPh>
    <phoneticPr fontId="3"/>
  </si>
  <si>
    <t>年</t>
    <rPh sb="0" eb="1">
      <t>ネン</t>
    </rPh>
    <phoneticPr fontId="10"/>
  </si>
  <si>
    <t>川岡　優希</t>
    <rPh sb="0" eb="5">
      <t>カワ</t>
    </rPh>
    <phoneticPr fontId="3"/>
  </si>
  <si>
    <t>｢工事協力業者標準契約条件｣による(P1～5)及び見積条件書</t>
    <rPh sb="1" eb="3">
      <t>コウジ</t>
    </rPh>
    <rPh sb="3" eb="5">
      <t>キョウリョク</t>
    </rPh>
    <rPh sb="5" eb="7">
      <t>ギョウシャ</t>
    </rPh>
    <rPh sb="7" eb="9">
      <t>ヒョウジュン</t>
    </rPh>
    <rPh sb="9" eb="11">
      <t>ケイヤク</t>
    </rPh>
    <rPh sb="11" eb="13">
      <t>ジョウケン</t>
    </rPh>
    <rPh sb="23" eb="24">
      <t>オヨ</t>
    </rPh>
    <rPh sb="25" eb="27">
      <t>ミツモリ</t>
    </rPh>
    <rPh sb="27" eb="30">
      <t>ジョウケンショ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</si>
</sst>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176" formatCode="#,##0.00_ "/>
    <numFmt numFmtId="177" formatCode="#,##0_ "/>
    <numFmt numFmtId="178" formatCode="0_ "/>
    <numFmt numFmtId="179" formatCode="_ * #,##0_ ;_ * \-#,##0_ ;_ * &quot; &quot;_ ;_ @_ "/>
    <numFmt numFmtId="180" formatCode="_ * #,##0_ ;_ * \-#,##0_ ;_ * &quot;&quot;_ ;_ @_ "/>
    <numFmt numFmtId="181" formatCode="#,##0_ ;[Red]\-#,##0\ "/>
    <numFmt numFmtId="182" formatCode="General&quot;年&quot;"/>
    <numFmt numFmtId="183" formatCode="\ \ @"/>
    <numFmt numFmtId="184" formatCode="#,##0.0;[Red]\-#,##0.0"/>
    <numFmt numFmtId="185" formatCode="0.00_ ;[Red]\-0.00\ "/>
    <numFmt numFmtId="186" formatCode="0.000%"/>
    <numFmt numFmtId="187" formatCode="_ * #,##0.00_ ;_ * \-#,##0.00_ ;_ * &quot;&quot;??_ ;_ @_ "/>
  </numFmts>
  <fonts count="4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24"/>
      <color indexed="9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36"/>
      <color indexed="9"/>
      <name val="ＭＳ 明朝"/>
      <family val="1"/>
      <charset val="128"/>
    </font>
    <font>
      <b/>
      <sz val="8"/>
      <color indexed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00206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0"/>
      <color theme="3" tint="-0.249977111117893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3000000000000007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theme="0" tint="-0.14999847407452621"/>
      <name val="ＭＳ Ｐ明朝"/>
      <family val="1"/>
      <charset val="128"/>
    </font>
    <font>
      <sz val="10"/>
      <color theme="0" tint="-0.1499984740745262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48"/>
      </left>
      <right/>
      <top style="double">
        <color indexed="48"/>
      </top>
      <bottom/>
      <diagonal/>
    </border>
    <border>
      <left/>
      <right/>
      <top style="double">
        <color indexed="48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48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dotted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3"/>
      </left>
      <right style="thin">
        <color theme="3"/>
      </right>
      <top style="medium">
        <color rgb="FF002060"/>
      </top>
      <bottom style="dotted">
        <color theme="3"/>
      </bottom>
      <diagonal/>
    </border>
    <border>
      <left style="thin">
        <color theme="3"/>
      </left>
      <right style="thin">
        <color rgb="FF002060"/>
      </right>
      <top style="medium">
        <color rgb="FF002060"/>
      </top>
      <bottom style="dotted">
        <color theme="3"/>
      </bottom>
      <diagonal/>
    </border>
    <border>
      <left style="medium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thin">
        <color rgb="FF002060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 style="thin">
        <color theme="3"/>
      </right>
      <top style="dotted">
        <color theme="3"/>
      </top>
      <bottom style="medium">
        <color rgb="FF002060"/>
      </bottom>
      <diagonal/>
    </border>
    <border>
      <left style="thin">
        <color theme="3"/>
      </left>
      <right style="thin">
        <color rgb="FF002060"/>
      </right>
      <top style="dotted">
        <color theme="3"/>
      </top>
      <bottom style="medium">
        <color rgb="FF002060"/>
      </bottom>
      <diagonal/>
    </border>
    <border>
      <left style="thin">
        <color theme="3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theme="3"/>
      </bottom>
      <diagonal/>
    </border>
    <border>
      <left style="thin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dotted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medium">
        <color rgb="FF002060"/>
      </right>
      <top style="thin">
        <color rgb="FF002060"/>
      </top>
      <bottom/>
      <diagonal/>
    </border>
    <border>
      <left/>
      <right/>
      <top style="dotted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tted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dotted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medium">
        <color rgb="FF002060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6" fillId="0" borderId="0"/>
  </cellStyleXfs>
  <cellXfs count="649">
    <xf numFmtId="0" fontId="0" fillId="0" borderId="0" xfId="0"/>
    <xf numFmtId="0" fontId="0" fillId="0" borderId="0" xfId="0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2" borderId="0" xfId="0" applyFill="1" applyProtection="1"/>
    <xf numFmtId="0" fontId="0" fillId="3" borderId="0" xfId="0" applyFill="1" applyProtection="1"/>
    <xf numFmtId="0" fontId="4" fillId="3" borderId="0" xfId="0" applyFont="1" applyFill="1" applyAlignment="1" applyProtection="1">
      <alignment shrinkToFit="1"/>
    </xf>
    <xf numFmtId="0" fontId="6" fillId="3" borderId="0" xfId="0" applyFont="1" applyFill="1" applyAlignment="1" applyProtection="1">
      <alignment shrinkToFit="1"/>
    </xf>
    <xf numFmtId="0" fontId="0" fillId="3" borderId="0" xfId="0" applyFill="1" applyBorder="1" applyProtection="1"/>
    <xf numFmtId="0" fontId="0" fillId="3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3" borderId="0" xfId="0" applyFill="1" applyAlignment="1" applyProtection="1">
      <alignment wrapText="1"/>
    </xf>
    <xf numFmtId="176" fontId="5" fillId="3" borderId="0" xfId="0" applyNumberFormat="1" applyFont="1" applyFill="1" applyAlignment="1" applyProtection="1">
      <alignment wrapText="1"/>
    </xf>
    <xf numFmtId="3" fontId="0" fillId="3" borderId="0" xfId="0" applyNumberFormat="1" applyFill="1" applyAlignment="1" applyProtection="1">
      <alignment wrapText="1"/>
    </xf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5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3" fontId="2" fillId="0" borderId="0" xfId="2" applyNumberFormat="1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wrapText="1"/>
    </xf>
    <xf numFmtId="0" fontId="22" fillId="3" borderId="0" xfId="0" applyFont="1" applyFill="1" applyAlignment="1" applyProtection="1">
      <alignment wrapText="1"/>
    </xf>
    <xf numFmtId="0" fontId="22" fillId="3" borderId="0" xfId="0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 applyProtection="1">
      <alignment vertical="center"/>
      <protection locked="0"/>
    </xf>
    <xf numFmtId="0" fontId="2" fillId="0" borderId="1" xfId="2" applyFont="1" applyFill="1" applyBorder="1" applyAlignment="1" applyProtection="1">
      <alignment vertical="center" shrinkToFit="1"/>
      <protection locked="0"/>
    </xf>
    <xf numFmtId="0" fontId="8" fillId="3" borderId="0" xfId="0" applyFont="1" applyFill="1" applyAlignment="1" applyProtection="1">
      <alignment wrapText="1"/>
    </xf>
    <xf numFmtId="0" fontId="8" fillId="3" borderId="1" xfId="0" applyFont="1" applyFill="1" applyBorder="1" applyAlignment="1" applyProtection="1">
      <alignment wrapText="1"/>
    </xf>
    <xf numFmtId="0" fontId="24" fillId="3" borderId="0" xfId="0" applyFont="1" applyFill="1" applyProtection="1"/>
    <xf numFmtId="0" fontId="6" fillId="3" borderId="0" xfId="0" applyFont="1" applyFill="1" applyProtection="1"/>
    <xf numFmtId="0" fontId="5" fillId="3" borderId="0" xfId="0" applyFont="1" applyFill="1" applyAlignment="1" applyProtection="1">
      <alignment horizontal="center"/>
    </xf>
    <xf numFmtId="0" fontId="11" fillId="3" borderId="0" xfId="0" applyFont="1" applyFill="1" applyProtection="1"/>
    <xf numFmtId="40" fontId="2" fillId="0" borderId="0" xfId="1" applyNumberFormat="1" applyFont="1" applyFill="1" applyBorder="1" applyAlignment="1" applyProtection="1">
      <alignment vertical="center"/>
      <protection locked="0"/>
    </xf>
    <xf numFmtId="40" fontId="2" fillId="0" borderId="1" xfId="1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 hidden="1"/>
    </xf>
    <xf numFmtId="0" fontId="6" fillId="0" borderId="0" xfId="0" applyFont="1" applyFill="1" applyProtection="1">
      <protection hidden="1"/>
    </xf>
    <xf numFmtId="0" fontId="0" fillId="0" borderId="0" xfId="0" applyFill="1" applyBorder="1" applyAlignment="1" applyProtection="1">
      <protection hidden="1"/>
    </xf>
    <xf numFmtId="0" fontId="6" fillId="0" borderId="0" xfId="0" applyFont="1" applyFill="1" applyBorder="1" applyProtection="1">
      <protection hidden="1"/>
    </xf>
    <xf numFmtId="49" fontId="7" fillId="0" borderId="0" xfId="0" applyNumberFormat="1" applyFont="1" applyFill="1" applyBorder="1" applyAlignment="1" applyProtection="1">
      <alignment horizontal="center" vertical="center"/>
      <protection hidden="1"/>
    </xf>
    <xf numFmtId="179" fontId="17" fillId="0" borderId="0" xfId="0" applyNumberFormat="1" applyFont="1" applyFill="1" applyBorder="1" applyAlignment="1" applyProtection="1">
      <alignment vertical="center"/>
      <protection hidden="1"/>
    </xf>
    <xf numFmtId="179" fontId="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vertical="center"/>
      <protection locked="0" hidden="1"/>
    </xf>
    <xf numFmtId="0" fontId="5" fillId="0" borderId="4" xfId="0" applyFont="1" applyFill="1" applyBorder="1" applyAlignment="1" applyProtection="1">
      <alignment vertical="center"/>
      <protection locked="0" hidden="1"/>
    </xf>
    <xf numFmtId="0" fontId="0" fillId="4" borderId="0" xfId="0" applyFill="1" applyBorder="1" applyAlignment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protection hidden="1"/>
    </xf>
    <xf numFmtId="0" fontId="6" fillId="4" borderId="0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6" fillId="4" borderId="5" xfId="0" applyFont="1" applyFill="1" applyBorder="1" applyProtection="1">
      <protection hidden="1"/>
    </xf>
    <xf numFmtId="0" fontId="6" fillId="4" borderId="6" xfId="0" applyFont="1" applyFill="1" applyBorder="1" applyProtection="1">
      <protection hidden="1"/>
    </xf>
    <xf numFmtId="0" fontId="11" fillId="4" borderId="6" xfId="0" applyFont="1" applyFill="1" applyBorder="1" applyAlignment="1" applyProtection="1">
      <alignment horizontal="right"/>
      <protection hidden="1"/>
    </xf>
    <xf numFmtId="0" fontId="11" fillId="4" borderId="7" xfId="0" applyFont="1" applyFill="1" applyBorder="1" applyAlignment="1" applyProtection="1">
      <alignment horizontal="right"/>
      <protection hidden="1"/>
    </xf>
    <xf numFmtId="0" fontId="11" fillId="4" borderId="0" xfId="0" applyFont="1" applyFill="1" applyBorder="1" applyAlignment="1" applyProtection="1">
      <alignment horizontal="right"/>
      <protection hidden="1"/>
    </xf>
    <xf numFmtId="0" fontId="6" fillId="4" borderId="8" xfId="0" applyFont="1" applyFill="1" applyBorder="1" applyProtection="1">
      <protection hidden="1"/>
    </xf>
    <xf numFmtId="0" fontId="16" fillId="4" borderId="1" xfId="0" applyFont="1" applyFill="1" applyBorder="1" applyProtection="1">
      <protection hidden="1"/>
    </xf>
    <xf numFmtId="0" fontId="6" fillId="4" borderId="1" xfId="0" applyFont="1" applyFill="1" applyBorder="1" applyProtection="1">
      <protection hidden="1"/>
    </xf>
    <xf numFmtId="0" fontId="2" fillId="4" borderId="1" xfId="0" applyFont="1" applyFill="1" applyBorder="1" applyProtection="1">
      <protection hidden="1"/>
    </xf>
    <xf numFmtId="0" fontId="11" fillId="4" borderId="9" xfId="0" applyFont="1" applyFill="1" applyBorder="1" applyAlignment="1" applyProtection="1">
      <alignment horizontal="right"/>
      <protection hidden="1"/>
    </xf>
    <xf numFmtId="0" fontId="5" fillId="4" borderId="0" xfId="0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6" fillId="4" borderId="0" xfId="0" applyFont="1" applyFill="1" applyBorder="1" applyAlignment="1" applyProtection="1">
      <alignment horizontal="right"/>
      <protection hidden="1"/>
    </xf>
    <xf numFmtId="0" fontId="6" fillId="4" borderId="9" xfId="0" applyFont="1" applyFill="1" applyBorder="1" applyAlignment="1" applyProtection="1">
      <alignment horizontal="right"/>
      <protection hidden="1"/>
    </xf>
    <xf numFmtId="0" fontId="6" fillId="4" borderId="0" xfId="0" applyFont="1" applyFill="1" applyBorder="1" applyAlignment="1" applyProtection="1">
      <protection hidden="1"/>
    </xf>
    <xf numFmtId="0" fontId="6" fillId="4" borderId="10" xfId="0" applyFont="1" applyFill="1" applyBorder="1" applyAlignment="1" applyProtection="1">
      <protection hidden="1"/>
    </xf>
    <xf numFmtId="0" fontId="6" fillId="4" borderId="3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0" fillId="4" borderId="10" xfId="0" applyFill="1" applyBorder="1" applyAlignment="1" applyProtection="1">
      <protection hidden="1"/>
    </xf>
    <xf numFmtId="0" fontId="0" fillId="4" borderId="3" xfId="0" applyFill="1" applyBorder="1" applyAlignment="1" applyProtection="1">
      <protection hidden="1"/>
    </xf>
    <xf numFmtId="0" fontId="5" fillId="4" borderId="0" xfId="0" applyFont="1" applyFill="1" applyBorder="1" applyAlignment="1" applyProtection="1"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6" fillId="4" borderId="12" xfId="0" applyFont="1" applyFill="1" applyBorder="1" applyProtection="1"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right"/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protection hidden="1"/>
    </xf>
    <xf numFmtId="0" fontId="6" fillId="4" borderId="13" xfId="0" applyFont="1" applyFill="1" applyBorder="1" applyAlignment="1" applyProtection="1">
      <protection hidden="1"/>
    </xf>
    <xf numFmtId="0" fontId="11" fillId="4" borderId="0" xfId="0" applyFont="1" applyFill="1" applyAlignment="1" applyProtection="1">
      <protection hidden="1"/>
    </xf>
    <xf numFmtId="0" fontId="6" fillId="4" borderId="15" xfId="0" applyFont="1" applyFill="1" applyBorder="1" applyProtection="1">
      <protection hidden="1"/>
    </xf>
    <xf numFmtId="0" fontId="6" fillId="4" borderId="2" xfId="0" applyFont="1" applyFill="1" applyBorder="1" applyProtection="1">
      <protection hidden="1"/>
    </xf>
    <xf numFmtId="0" fontId="6" fillId="4" borderId="16" xfId="0" applyFont="1" applyFill="1" applyBorder="1" applyProtection="1">
      <protection hidden="1"/>
    </xf>
    <xf numFmtId="0" fontId="6" fillId="4" borderId="4" xfId="0" applyFont="1" applyFill="1" applyBorder="1" applyProtection="1">
      <protection hidden="1"/>
    </xf>
    <xf numFmtId="0" fontId="6" fillId="4" borderId="13" xfId="0" applyFont="1" applyFill="1" applyBorder="1" applyProtection="1">
      <protection hidden="1"/>
    </xf>
    <xf numFmtId="0" fontId="6" fillId="4" borderId="11" xfId="0" applyFont="1" applyFill="1" applyBorder="1" applyProtection="1">
      <protection hidden="1"/>
    </xf>
    <xf numFmtId="0" fontId="6" fillId="4" borderId="14" xfId="0" applyFont="1" applyFill="1" applyBorder="1" applyProtection="1">
      <protection hidden="1"/>
    </xf>
    <xf numFmtId="0" fontId="6" fillId="4" borderId="17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6" fillId="0" borderId="18" xfId="0" applyFont="1" applyBorder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 wrapText="1"/>
      <protection hidden="1"/>
    </xf>
    <xf numFmtId="40" fontId="6" fillId="0" borderId="20" xfId="0" applyNumberFormat="1" applyFont="1" applyBorder="1" applyAlignment="1" applyProtection="1">
      <alignment vertical="center"/>
      <protection hidden="1"/>
    </xf>
    <xf numFmtId="40" fontId="6" fillId="0" borderId="21" xfId="0" applyNumberFormat="1" applyFont="1" applyBorder="1" applyAlignment="1" applyProtection="1">
      <alignment vertical="center"/>
      <protection hidden="1"/>
    </xf>
    <xf numFmtId="0" fontId="25" fillId="0" borderId="22" xfId="0" applyFont="1" applyBorder="1" applyAlignment="1" applyProtection="1">
      <alignment vertical="center"/>
      <protection hidden="1"/>
    </xf>
    <xf numFmtId="3" fontId="6" fillId="0" borderId="18" xfId="0" applyNumberFormat="1" applyFont="1" applyBorder="1" applyProtection="1">
      <protection hidden="1"/>
    </xf>
    <xf numFmtId="3" fontId="6" fillId="0" borderId="23" xfId="0" applyNumberFormat="1" applyFont="1" applyBorder="1" applyProtection="1">
      <protection hidden="1"/>
    </xf>
    <xf numFmtId="0" fontId="6" fillId="0" borderId="24" xfId="0" applyFont="1" applyBorder="1" applyProtection="1">
      <protection hidden="1"/>
    </xf>
    <xf numFmtId="0" fontId="6" fillId="0" borderId="18" xfId="0" applyFont="1" applyBorder="1" applyProtection="1"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6" fillId="0" borderId="25" xfId="0" applyFont="1" applyBorder="1" applyAlignment="1" applyProtection="1">
      <alignment vertical="center"/>
      <protection locked="0" hidden="1"/>
    </xf>
    <xf numFmtId="179" fontId="6" fillId="0" borderId="25" xfId="0" applyNumberFormat="1" applyFont="1" applyBorder="1" applyAlignment="1" applyProtection="1">
      <alignment horizontal="center" vertical="center" wrapText="1"/>
      <protection locked="0" hidden="1"/>
    </xf>
    <xf numFmtId="179" fontId="6" fillId="0" borderId="15" xfId="0" applyNumberFormat="1" applyFont="1" applyBorder="1" applyAlignment="1" applyProtection="1">
      <alignment vertical="center" wrapText="1"/>
      <protection locked="0" hidden="1"/>
    </xf>
    <xf numFmtId="179" fontId="5" fillId="0" borderId="25" xfId="0" applyNumberFormat="1" applyFont="1" applyBorder="1" applyAlignment="1" applyProtection="1">
      <alignment vertical="center" wrapText="1"/>
      <protection locked="0" hidden="1"/>
    </xf>
    <xf numFmtId="40" fontId="6" fillId="0" borderId="15" xfId="0" applyNumberFormat="1" applyFont="1" applyBorder="1" applyAlignment="1" applyProtection="1">
      <alignment vertical="center" wrapText="1"/>
      <protection locked="0" hidden="1"/>
    </xf>
    <xf numFmtId="40" fontId="6" fillId="0" borderId="16" xfId="0" applyNumberFormat="1" applyFont="1" applyBorder="1" applyAlignment="1" applyProtection="1">
      <alignment vertical="center" wrapText="1"/>
      <protection locked="0" hidden="1"/>
    </xf>
    <xf numFmtId="179" fontId="25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Protection="1">
      <protection locked="0" hidden="1"/>
    </xf>
    <xf numFmtId="3" fontId="6" fillId="0" borderId="2" xfId="0" applyNumberFormat="1" applyFont="1" applyBorder="1" applyProtection="1">
      <protection locked="0" hidden="1"/>
    </xf>
    <xf numFmtId="179" fontId="6" fillId="0" borderId="25" xfId="0" applyNumberFormat="1" applyFont="1" applyBorder="1" applyAlignment="1" applyProtection="1">
      <alignment vertical="center" wrapText="1"/>
      <protection locked="0" hidden="1"/>
    </xf>
    <xf numFmtId="0" fontId="6" fillId="0" borderId="25" xfId="0" applyFont="1" applyBorder="1" applyProtection="1">
      <protection locked="0" hidden="1"/>
    </xf>
    <xf numFmtId="0" fontId="5" fillId="4" borderId="15" xfId="0" applyFont="1" applyFill="1" applyBorder="1" applyAlignment="1" applyProtection="1">
      <alignment vertical="center"/>
      <protection hidden="1"/>
    </xf>
    <xf numFmtId="0" fontId="6" fillId="4" borderId="2" xfId="0" applyFont="1" applyFill="1" applyBorder="1" applyAlignment="1" applyProtection="1">
      <alignment vertical="center"/>
      <protection hidden="1"/>
    </xf>
    <xf numFmtId="49" fontId="28" fillId="2" borderId="0" xfId="0" applyNumberFormat="1" applyFont="1" applyFill="1" applyProtection="1"/>
    <xf numFmtId="0" fontId="0" fillId="3" borderId="0" xfId="0" applyFill="1" applyProtection="1">
      <protection hidden="1"/>
    </xf>
    <xf numFmtId="0" fontId="6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23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 vertical="center"/>
      <protection locked="0" hidden="1"/>
    </xf>
    <xf numFmtId="0" fontId="6" fillId="3" borderId="0" xfId="0" applyFont="1" applyFill="1" applyBorder="1" applyAlignment="1" applyProtection="1">
      <alignment horizontal="center" vertical="center"/>
      <protection locked="0" hidden="1"/>
    </xf>
    <xf numFmtId="0" fontId="6" fillId="3" borderId="0" xfId="0" applyFont="1" applyFill="1" applyBorder="1" applyAlignment="1" applyProtection="1">
      <alignment horizontal="right"/>
      <protection locked="0" hidden="1"/>
    </xf>
    <xf numFmtId="0" fontId="4" fillId="3" borderId="0" xfId="0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right"/>
    </xf>
    <xf numFmtId="0" fontId="1" fillId="3" borderId="0" xfId="2" applyFont="1" applyFill="1" applyBorder="1" applyAlignment="1" applyProtection="1">
      <alignment vertical="center"/>
    </xf>
    <xf numFmtId="0" fontId="1" fillId="3" borderId="0" xfId="2" quotePrefix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protection locked="0" hidden="1"/>
    </xf>
    <xf numFmtId="0" fontId="0" fillId="3" borderId="0" xfId="0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 applyProtection="1">
      <alignment vertical="center" shrinkToFit="1"/>
      <protection locked="0"/>
    </xf>
    <xf numFmtId="40" fontId="1" fillId="0" borderId="0" xfId="1" applyNumberFormat="1" applyFont="1" applyFill="1" applyBorder="1" applyAlignment="1" applyProtection="1">
      <alignment vertical="center"/>
      <protection locked="0"/>
    </xf>
    <xf numFmtId="3" fontId="1" fillId="0" borderId="0" xfId="2" applyNumberFormat="1" applyFont="1" applyFill="1" applyBorder="1" applyAlignment="1" applyProtection="1">
      <alignment vertical="center" shrinkToFit="1"/>
      <protection locked="0"/>
    </xf>
    <xf numFmtId="40" fontId="1" fillId="0" borderId="0" xfId="1" applyNumberFormat="1" applyFont="1" applyFill="1" applyBorder="1" applyAlignment="1" applyProtection="1">
      <alignment vertical="center"/>
      <protection locked="0" hidden="1"/>
    </xf>
    <xf numFmtId="0" fontId="1" fillId="0" borderId="0" xfId="2" applyFont="1" applyFill="1" applyBorder="1" applyAlignment="1" applyProtection="1">
      <alignment vertical="center"/>
      <protection locked="0" hidden="1"/>
    </xf>
    <xf numFmtId="0" fontId="6" fillId="0" borderId="4" xfId="0" applyFont="1" applyBorder="1" applyProtection="1">
      <protection locked="0" hidden="1"/>
    </xf>
    <xf numFmtId="3" fontId="6" fillId="0" borderId="13" xfId="0" applyNumberFormat="1" applyFont="1" applyBorder="1" applyProtection="1">
      <protection locked="0" hidden="1"/>
    </xf>
    <xf numFmtId="0" fontId="0" fillId="4" borderId="2" xfId="0" applyFill="1" applyBorder="1" applyAlignment="1" applyProtection="1">
      <protection locked="0" hidden="1"/>
    </xf>
    <xf numFmtId="0" fontId="0" fillId="4" borderId="16" xfId="0" applyFill="1" applyBorder="1" applyAlignment="1" applyProtection="1">
      <protection locked="0" hidden="1"/>
    </xf>
    <xf numFmtId="0" fontId="0" fillId="4" borderId="13" xfId="0" applyFill="1" applyBorder="1" applyAlignment="1" applyProtection="1">
      <protection locked="0" hidden="1"/>
    </xf>
    <xf numFmtId="0" fontId="0" fillId="4" borderId="14" xfId="0" applyFill="1" applyBorder="1" applyAlignment="1" applyProtection="1">
      <protection locked="0"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0" fontId="5" fillId="4" borderId="28" xfId="0" applyFont="1" applyFill="1" applyBorder="1" applyAlignment="1" applyProtection="1">
      <alignment vertical="center"/>
      <protection hidden="1"/>
    </xf>
    <xf numFmtId="0" fontId="5" fillId="4" borderId="29" xfId="0" applyFont="1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0" fillId="4" borderId="29" xfId="0" applyFill="1" applyBorder="1" applyAlignment="1" applyProtection="1">
      <alignment vertical="center"/>
      <protection hidden="1"/>
    </xf>
    <xf numFmtId="0" fontId="0" fillId="4" borderId="31" xfId="0" applyFill="1" applyBorder="1" applyAlignment="1" applyProtection="1">
      <alignment vertical="center"/>
      <protection hidden="1"/>
    </xf>
    <xf numFmtId="0" fontId="5" fillId="4" borderId="32" xfId="0" applyFont="1" applyFill="1" applyBorder="1" applyAlignment="1" applyProtection="1">
      <alignment vertical="center"/>
      <protection hidden="1"/>
    </xf>
    <xf numFmtId="0" fontId="5" fillId="4" borderId="30" xfId="0" applyFont="1" applyFill="1" applyBorder="1" applyAlignment="1" applyProtection="1">
      <alignment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49" fontId="0" fillId="4" borderId="29" xfId="0" applyNumberFormat="1" applyFill="1" applyBorder="1" applyAlignment="1" applyProtection="1">
      <alignment vertical="center"/>
      <protection hidden="1"/>
    </xf>
    <xf numFmtId="49" fontId="0" fillId="4" borderId="30" xfId="0" applyNumberFormat="1" applyFill="1" applyBorder="1" applyAlignment="1" applyProtection="1">
      <alignment vertical="center"/>
      <protection hidden="1"/>
    </xf>
    <xf numFmtId="0" fontId="0" fillId="0" borderId="31" xfId="0" applyBorder="1" applyAlignment="1"/>
    <xf numFmtId="0" fontId="0" fillId="0" borderId="14" xfId="0" applyBorder="1" applyAlignment="1"/>
    <xf numFmtId="0" fontId="6" fillId="5" borderId="0" xfId="0" applyFont="1" applyFill="1" applyBorder="1" applyProtection="1">
      <protection hidden="1"/>
    </xf>
    <xf numFmtId="0" fontId="0" fillId="5" borderId="29" xfId="0" applyFill="1" applyBorder="1" applyAlignment="1"/>
    <xf numFmtId="0" fontId="0" fillId="5" borderId="13" xfId="0" applyFill="1" applyBorder="1" applyAlignment="1"/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center"/>
    </xf>
    <xf numFmtId="182" fontId="26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13" xfId="0" applyFont="1" applyBorder="1" applyAlignment="1">
      <alignment horizontal="distributed" justifyLastLine="1"/>
    </xf>
    <xf numFmtId="0" fontId="33" fillId="0" borderId="0" xfId="0" applyNumberFormat="1" applyFont="1" applyBorder="1" applyAlignment="1">
      <alignment horizontal="right" vertical="center" shrinkToFit="1"/>
    </xf>
    <xf numFmtId="0" fontId="33" fillId="0" borderId="0" xfId="0" applyFont="1" applyAlignment="1">
      <alignment vertical="center" shrinkToFit="1"/>
    </xf>
    <xf numFmtId="0" fontId="32" fillId="0" borderId="63" xfId="0" applyFont="1" applyBorder="1" applyAlignment="1">
      <alignment horizontal="distributed" vertical="center" justifyLastLine="1"/>
    </xf>
    <xf numFmtId="0" fontId="32" fillId="0" borderId="64" xfId="0" applyFont="1" applyBorder="1" applyAlignment="1">
      <alignment horizontal="distributed" vertical="center" justifyLastLine="1"/>
    </xf>
    <xf numFmtId="0" fontId="32" fillId="0" borderId="65" xfId="0" applyFont="1" applyBorder="1" applyAlignment="1">
      <alignment horizontal="distributed" vertical="center" justifyLastLine="1"/>
    </xf>
    <xf numFmtId="0" fontId="32" fillId="0" borderId="66" xfId="0" applyFont="1" applyBorder="1" applyAlignment="1">
      <alignment horizontal="distributed" vertical="center" justifyLastLine="1"/>
    </xf>
    <xf numFmtId="38" fontId="26" fillId="0" borderId="0" xfId="1" applyFont="1" applyAlignment="1">
      <alignment vertical="center" shrinkToFit="1"/>
    </xf>
    <xf numFmtId="0" fontId="25" fillId="6" borderId="0" xfId="0" applyNumberFormat="1" applyFont="1" applyFill="1" applyBorder="1" applyAlignment="1">
      <alignment horizontal="center" vertical="center" shrinkToFit="1"/>
    </xf>
    <xf numFmtId="0" fontId="26" fillId="6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distributed" vertical="center"/>
    </xf>
    <xf numFmtId="180" fontId="26" fillId="0" borderId="67" xfId="1" applyNumberFormat="1" applyFont="1" applyBorder="1" applyAlignment="1">
      <alignment vertical="center" shrinkToFit="1"/>
    </xf>
    <xf numFmtId="180" fontId="26" fillId="0" borderId="68" xfId="1" applyNumberFormat="1" applyFont="1" applyBorder="1" applyAlignment="1">
      <alignment vertical="center" shrinkToFit="1"/>
    </xf>
    <xf numFmtId="40" fontId="26" fillId="6" borderId="69" xfId="1" applyNumberFormat="1" applyFont="1" applyFill="1" applyBorder="1" applyAlignment="1">
      <alignment vertical="center" shrinkToFit="1"/>
    </xf>
    <xf numFmtId="40" fontId="26" fillId="6" borderId="70" xfId="1" applyNumberFormat="1" applyFont="1" applyFill="1" applyBorder="1" applyAlignment="1">
      <alignment vertical="center" shrinkToFit="1"/>
    </xf>
    <xf numFmtId="40" fontId="26" fillId="6" borderId="71" xfId="1" applyNumberFormat="1" applyFont="1" applyFill="1" applyBorder="1" applyAlignment="1">
      <alignment vertical="center" shrinkToFit="1"/>
    </xf>
    <xf numFmtId="183" fontId="26" fillId="0" borderId="72" xfId="1" applyNumberFormat="1" applyFont="1" applyBorder="1" applyAlignment="1">
      <alignment horizontal="left" vertical="center" shrinkToFit="1"/>
    </xf>
    <xf numFmtId="183" fontId="26" fillId="0" borderId="73" xfId="1" applyNumberFormat="1" applyFont="1" applyBorder="1" applyAlignment="1">
      <alignment vertical="center" shrinkToFit="1"/>
    </xf>
    <xf numFmtId="38" fontId="26" fillId="0" borderId="73" xfId="1" applyFont="1" applyBorder="1" applyAlignment="1">
      <alignment horizontal="center" vertical="center" shrinkToFit="1"/>
    </xf>
    <xf numFmtId="184" fontId="26" fillId="0" borderId="73" xfId="1" applyNumberFormat="1" applyFont="1" applyBorder="1" applyAlignment="1">
      <alignment vertical="center" shrinkToFit="1"/>
    </xf>
    <xf numFmtId="184" fontId="26" fillId="0" borderId="74" xfId="1" applyNumberFormat="1" applyFont="1" applyBorder="1" applyAlignment="1">
      <alignment vertical="center" shrinkToFit="1"/>
    </xf>
    <xf numFmtId="38" fontId="26" fillId="0" borderId="75" xfId="1" applyFont="1" applyBorder="1" applyAlignment="1">
      <alignment vertical="center" shrinkToFit="1"/>
    </xf>
    <xf numFmtId="184" fontId="26" fillId="0" borderId="76" xfId="1" applyNumberFormat="1" applyFont="1" applyBorder="1" applyAlignment="1">
      <alignment vertical="center" shrinkToFit="1"/>
    </xf>
    <xf numFmtId="184" fontId="26" fillId="0" borderId="77" xfId="1" applyNumberFormat="1" applyFont="1" applyBorder="1" applyAlignment="1">
      <alignment vertical="center" shrinkToFit="1"/>
    </xf>
    <xf numFmtId="0" fontId="26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shrinkToFit="1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 shrinkToFit="1"/>
      <protection locked="0"/>
    </xf>
    <xf numFmtId="179" fontId="0" fillId="0" borderId="78" xfId="0" applyNumberFormat="1" applyFont="1" applyBorder="1" applyAlignment="1" applyProtection="1">
      <alignment vertical="center" wrapText="1"/>
      <protection locked="0" hidden="1"/>
    </xf>
    <xf numFmtId="179" fontId="0" fillId="0" borderId="79" xfId="0" applyNumberFormat="1" applyFont="1" applyBorder="1" applyAlignment="1" applyProtection="1">
      <alignment vertical="center" wrapText="1"/>
      <protection locked="0" hidden="1"/>
    </xf>
    <xf numFmtId="179" fontId="0" fillId="0" borderId="80" xfId="0" applyNumberFormat="1" applyFont="1" applyBorder="1" applyAlignment="1" applyProtection="1">
      <alignment vertical="center" wrapText="1"/>
      <protection locked="0" hidden="1"/>
    </xf>
    <xf numFmtId="179" fontId="0" fillId="0" borderId="81" xfId="0" applyNumberFormat="1" applyFont="1" applyBorder="1" applyAlignment="1" applyProtection="1">
      <alignment vertical="center" wrapText="1"/>
      <protection locked="0" hidden="1"/>
    </xf>
    <xf numFmtId="179" fontId="0" fillId="0" borderId="82" xfId="0" applyNumberFormat="1" applyFont="1" applyBorder="1" applyAlignment="1" applyProtection="1">
      <alignment vertical="center" wrapText="1"/>
      <protection locked="0" hidden="1"/>
    </xf>
    <xf numFmtId="179" fontId="0" fillId="0" borderId="83" xfId="0" applyNumberFormat="1" applyFont="1" applyBorder="1" applyAlignment="1" applyProtection="1">
      <alignment vertical="center" wrapText="1"/>
      <protection locked="0" hidden="1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 hidden="1"/>
    </xf>
    <xf numFmtId="0" fontId="26" fillId="0" borderId="0" xfId="0" applyFont="1" applyFill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40" fontId="0" fillId="0" borderId="0" xfId="0" applyNumberFormat="1" applyFill="1" applyAlignment="1" applyProtection="1">
      <alignment vertical="center" wrapText="1"/>
      <protection locked="0" hidden="1"/>
    </xf>
    <xf numFmtId="40" fontId="0" fillId="0" borderId="0" xfId="0" applyNumberFormat="1" applyFill="1" applyAlignment="1" applyProtection="1">
      <alignment vertical="center" wrapText="1"/>
      <protection locked="0"/>
    </xf>
    <xf numFmtId="180" fontId="26" fillId="6" borderId="67" xfId="1" applyNumberFormat="1" applyFont="1" applyFill="1" applyBorder="1" applyAlignment="1">
      <alignment vertical="center" shrinkToFit="1"/>
    </xf>
    <xf numFmtId="180" fontId="26" fillId="6" borderId="68" xfId="1" applyNumberFormat="1" applyFont="1" applyFill="1" applyBorder="1" applyAlignment="1">
      <alignment vertical="center" shrinkToFit="1"/>
    </xf>
    <xf numFmtId="40" fontId="26" fillId="0" borderId="70" xfId="1" applyNumberFormat="1" applyFont="1" applyFill="1" applyBorder="1" applyAlignment="1">
      <alignment vertical="center" shrinkToFit="1"/>
    </xf>
    <xf numFmtId="180" fontId="26" fillId="0" borderId="68" xfId="1" applyNumberFormat="1" applyFont="1" applyFill="1" applyBorder="1" applyAlignment="1">
      <alignment vertical="center" shrinkToFit="1"/>
    </xf>
    <xf numFmtId="5" fontId="0" fillId="0" borderId="0" xfId="0" applyNumberFormat="1" applyFill="1" applyAlignment="1" applyProtection="1">
      <alignment horizontal="left" vertical="center" wrapText="1" indent="1"/>
      <protection locked="0"/>
    </xf>
    <xf numFmtId="186" fontId="0" fillId="0" borderId="0" xfId="0" applyNumberFormat="1" applyFill="1" applyAlignment="1" applyProtection="1">
      <alignment horizontal="left" vertical="center" wrapText="1" indent="1"/>
      <protection locked="0"/>
    </xf>
    <xf numFmtId="5" fontId="5" fillId="0" borderId="25" xfId="0" applyNumberFormat="1" applyFont="1" applyBorder="1" applyAlignment="1" applyProtection="1">
      <alignment horizontal="left" vertical="center" wrapText="1" indent="1"/>
      <protection locked="0" hidden="1"/>
    </xf>
    <xf numFmtId="186" fontId="5" fillId="0" borderId="25" xfId="0" applyNumberFormat="1" applyFont="1" applyBorder="1" applyAlignment="1" applyProtection="1">
      <alignment horizontal="left" vertical="center" wrapText="1" indent="1"/>
      <protection locked="0" hidden="1"/>
    </xf>
    <xf numFmtId="0" fontId="0" fillId="7" borderId="0" xfId="0" applyFill="1" applyAlignment="1" applyProtection="1">
      <alignment vertical="center" wrapText="1"/>
      <protection locked="0"/>
    </xf>
    <xf numFmtId="40" fontId="0" fillId="7" borderId="0" xfId="0" applyNumberFormat="1" applyFill="1" applyAlignment="1" applyProtection="1">
      <alignment vertical="center" wrapText="1"/>
      <protection locked="0"/>
    </xf>
    <xf numFmtId="0" fontId="26" fillId="7" borderId="0" xfId="0" applyFont="1" applyFill="1" applyAlignment="1" applyProtection="1">
      <alignment horizontal="center" vertical="center" wrapText="1"/>
      <protection locked="0"/>
    </xf>
    <xf numFmtId="181" fontId="2" fillId="7" borderId="0" xfId="2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wrapText="1"/>
    </xf>
    <xf numFmtId="0" fontId="8" fillId="3" borderId="6" xfId="0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2" fillId="0" borderId="6" xfId="2" applyFont="1" applyFill="1" applyBorder="1" applyAlignment="1" applyProtection="1">
      <alignment horizontal="center" vertical="center"/>
      <protection locked="0"/>
    </xf>
    <xf numFmtId="0" fontId="1" fillId="0" borderId="6" xfId="2" applyFont="1" applyFill="1" applyBorder="1" applyAlignment="1" applyProtection="1">
      <alignment vertical="center"/>
      <protection locked="0"/>
    </xf>
    <xf numFmtId="0" fontId="1" fillId="0" borderId="6" xfId="2" applyFont="1" applyFill="1" applyBorder="1" applyAlignment="1" applyProtection="1">
      <alignment vertical="center" shrinkToFit="1"/>
      <protection locked="0"/>
    </xf>
    <xf numFmtId="40" fontId="1" fillId="0" borderId="6" xfId="1" applyNumberFormat="1" applyFont="1" applyFill="1" applyBorder="1" applyAlignment="1" applyProtection="1">
      <alignment vertical="center"/>
      <protection locked="0"/>
    </xf>
    <xf numFmtId="0" fontId="26" fillId="0" borderId="6" xfId="2" applyFont="1" applyFill="1" applyBorder="1" applyAlignment="1" applyProtection="1">
      <alignment horizontal="center" vertical="center"/>
      <protection locked="0"/>
    </xf>
    <xf numFmtId="181" fontId="2" fillId="0" borderId="6" xfId="2" applyNumberFormat="1" applyFont="1" applyFill="1" applyBorder="1" applyAlignment="1" applyProtection="1">
      <alignment horizontal="right" vertical="center"/>
      <protection locked="0"/>
    </xf>
    <xf numFmtId="0" fontId="2" fillId="7" borderId="0" xfId="2" applyFont="1" applyFill="1" applyBorder="1" applyAlignment="1" applyProtection="1">
      <alignment horizontal="center" vertical="center"/>
      <protection locked="0"/>
    </xf>
    <xf numFmtId="0" fontId="1" fillId="7" borderId="0" xfId="2" applyFont="1" applyFill="1" applyBorder="1" applyAlignment="1" applyProtection="1">
      <alignment vertical="center"/>
      <protection locked="0"/>
    </xf>
    <xf numFmtId="40" fontId="1" fillId="7" borderId="0" xfId="1" applyNumberFormat="1" applyFont="1" applyFill="1" applyBorder="1" applyAlignment="1" applyProtection="1">
      <alignment vertical="center"/>
      <protection locked="0"/>
    </xf>
    <xf numFmtId="3" fontId="1" fillId="7" borderId="0" xfId="2" applyNumberFormat="1" applyFont="1" applyFill="1" applyBorder="1" applyAlignment="1" applyProtection="1">
      <alignment horizontal="center" vertical="center"/>
      <protection locked="0"/>
    </xf>
    <xf numFmtId="0" fontId="2" fillId="7" borderId="1" xfId="2" applyFont="1" applyFill="1" applyBorder="1" applyAlignment="1" applyProtection="1">
      <alignment horizontal="center" vertical="center"/>
      <protection locked="0"/>
    </xf>
    <xf numFmtId="0" fontId="1" fillId="7" borderId="1" xfId="2" applyFont="1" applyFill="1" applyBorder="1" applyAlignment="1" applyProtection="1">
      <alignment vertical="center"/>
      <protection locked="0"/>
    </xf>
    <xf numFmtId="0" fontId="1" fillId="7" borderId="1" xfId="2" applyFont="1" applyFill="1" applyBorder="1" applyAlignment="1" applyProtection="1">
      <alignment vertical="center" shrinkToFit="1"/>
      <protection locked="0"/>
    </xf>
    <xf numFmtId="40" fontId="1" fillId="7" borderId="1" xfId="1" applyNumberFormat="1" applyFont="1" applyFill="1" applyBorder="1" applyAlignment="1" applyProtection="1">
      <alignment vertical="center"/>
      <protection locked="0"/>
    </xf>
    <xf numFmtId="3" fontId="1" fillId="7" borderId="1" xfId="2" applyNumberFormat="1" applyFont="1" applyFill="1" applyBorder="1" applyAlignment="1" applyProtection="1">
      <alignment horizontal="center" vertical="center"/>
      <protection locked="0"/>
    </xf>
    <xf numFmtId="181" fontId="2" fillId="7" borderId="1" xfId="2" applyNumberFormat="1" applyFont="1" applyFill="1" applyBorder="1" applyAlignment="1" applyProtection="1">
      <alignment horizontal="right" vertical="center"/>
      <protection locked="0"/>
    </xf>
    <xf numFmtId="179" fontId="0" fillId="0" borderId="80" xfId="0" applyNumberFormat="1" applyFont="1" applyBorder="1" applyAlignment="1" applyProtection="1">
      <alignment vertical="center" shrinkToFit="1"/>
      <protection locked="0" hidden="1"/>
    </xf>
    <xf numFmtId="40" fontId="26" fillId="0" borderId="71" xfId="1" applyNumberFormat="1" applyFont="1" applyFill="1" applyBorder="1" applyAlignment="1">
      <alignment vertical="center" shrinkToFit="1"/>
    </xf>
    <xf numFmtId="179" fontId="26" fillId="0" borderId="68" xfId="1" applyNumberFormat="1" applyFont="1" applyBorder="1" applyAlignment="1">
      <alignment vertical="center" shrinkToFit="1"/>
    </xf>
    <xf numFmtId="177" fontId="0" fillId="0" borderId="81" xfId="0" applyNumberFormat="1" applyFont="1" applyBorder="1" applyAlignment="1" applyProtection="1">
      <alignment horizontal="left" vertical="center" wrapText="1" indent="1"/>
      <protection locked="0" hidden="1"/>
    </xf>
    <xf numFmtId="186" fontId="0" fillId="0" borderId="81" xfId="0" applyNumberFormat="1" applyFont="1" applyBorder="1" applyAlignment="1" applyProtection="1">
      <alignment horizontal="left" vertical="center" wrapText="1" indent="1"/>
      <protection locked="0" hidden="1"/>
    </xf>
    <xf numFmtId="40" fontId="26" fillId="0" borderId="69" xfId="1" applyNumberFormat="1" applyFont="1" applyFill="1" applyBorder="1" applyAlignment="1">
      <alignment vertical="center" shrinkToFit="1"/>
    </xf>
    <xf numFmtId="179" fontId="0" fillId="0" borderId="84" xfId="0" applyNumberFormat="1" applyFont="1" applyBorder="1" applyAlignment="1" applyProtection="1">
      <alignment vertical="center" shrinkToFit="1"/>
      <protection locked="0" hidden="1"/>
    </xf>
    <xf numFmtId="179" fontId="0" fillId="0" borderId="85" xfId="0" applyNumberFormat="1" applyFont="1" applyBorder="1" applyAlignment="1" applyProtection="1">
      <alignment vertical="center" shrinkToFit="1"/>
      <protection locked="0" hidden="1"/>
    </xf>
    <xf numFmtId="38" fontId="6" fillId="0" borderId="34" xfId="0" applyNumberFormat="1" applyFont="1" applyBorder="1" applyProtection="1">
      <protection hidden="1"/>
    </xf>
    <xf numFmtId="38" fontId="6" fillId="0" borderId="25" xfId="0" applyNumberFormat="1" applyFont="1" applyBorder="1" applyProtection="1">
      <protection hidden="1"/>
    </xf>
    <xf numFmtId="38" fontId="6" fillId="0" borderId="18" xfId="0" applyNumberFormat="1" applyFont="1" applyBorder="1" applyProtection="1">
      <protection hidden="1"/>
    </xf>
    <xf numFmtId="187" fontId="26" fillId="0" borderId="86" xfId="1" applyNumberFormat="1" applyFont="1" applyBorder="1" applyAlignment="1">
      <alignment vertical="center" shrinkToFit="1"/>
    </xf>
    <xf numFmtId="187" fontId="26" fillId="0" borderId="0" xfId="1" applyNumberFormat="1" applyFont="1" applyBorder="1" applyAlignment="1">
      <alignment vertical="center" shrinkToFit="1"/>
    </xf>
    <xf numFmtId="187" fontId="26" fillId="0" borderId="87" xfId="1" applyNumberFormat="1" applyFont="1" applyBorder="1" applyAlignment="1">
      <alignment vertical="center" shrinkToFit="1"/>
    </xf>
    <xf numFmtId="0" fontId="8" fillId="3" borderId="1" xfId="0" applyFont="1" applyFill="1" applyBorder="1" applyAlignment="1" applyProtection="1">
      <alignment shrinkToFit="1"/>
    </xf>
    <xf numFmtId="0" fontId="8" fillId="3" borderId="0" xfId="0" applyFont="1" applyFill="1" applyAlignment="1" applyProtection="1">
      <alignment shrinkToFit="1"/>
    </xf>
    <xf numFmtId="0" fontId="26" fillId="0" borderId="13" xfId="0" applyFont="1" applyBorder="1" applyAlignment="1">
      <alignment horizontal="center"/>
    </xf>
    <xf numFmtId="0" fontId="35" fillId="0" borderId="13" xfId="0" applyFont="1" applyBorder="1" applyAlignment="1">
      <alignment horizontal="distributed"/>
    </xf>
    <xf numFmtId="0" fontId="36" fillId="3" borderId="26" xfId="0" applyFont="1" applyFill="1" applyBorder="1" applyAlignment="1" applyProtection="1">
      <alignment vertical="center"/>
      <protection hidden="1"/>
    </xf>
    <xf numFmtId="0" fontId="36" fillId="3" borderId="27" xfId="0" applyFont="1" applyFill="1" applyBorder="1" applyAlignment="1" applyProtection="1">
      <alignment vertical="center"/>
      <protection hidden="1"/>
    </xf>
    <xf numFmtId="38" fontId="40" fillId="8" borderId="0" xfId="1" applyFont="1" applyFill="1" applyAlignment="1">
      <alignment horizontal="center" vertical="center" shrinkToFit="1"/>
    </xf>
    <xf numFmtId="38" fontId="41" fillId="8" borderId="0" xfId="1" applyFont="1" applyFill="1" applyAlignment="1">
      <alignment vertical="center" shrinkToFit="1"/>
    </xf>
    <xf numFmtId="185" fontId="41" fillId="8" borderId="0" xfId="1" applyNumberFormat="1" applyFont="1" applyFill="1" applyAlignment="1">
      <alignment vertical="center" shrinkToFit="1"/>
    </xf>
    <xf numFmtId="0" fontId="26" fillId="0" borderId="0" xfId="0" applyFont="1" applyAlignment="1">
      <alignment horizontal="right" vertical="center"/>
    </xf>
    <xf numFmtId="0" fontId="32" fillId="0" borderId="105" xfId="0" applyFont="1" applyBorder="1" applyAlignment="1">
      <alignment horizontal="distributed" vertical="center" justifyLastLine="1"/>
    </xf>
    <xf numFmtId="187" fontId="26" fillId="0" borderId="106" xfId="1" applyNumberFormat="1" applyFont="1" applyBorder="1" applyAlignment="1">
      <alignment vertical="center" shrinkToFit="1"/>
    </xf>
    <xf numFmtId="187" fontId="26" fillId="0" borderId="107" xfId="1" applyNumberFormat="1" applyFont="1" applyBorder="1" applyAlignment="1">
      <alignment vertical="center" shrinkToFit="1"/>
    </xf>
    <xf numFmtId="184" fontId="26" fillId="0" borderId="108" xfId="1" applyNumberFormat="1" applyFont="1" applyBorder="1" applyAlignment="1">
      <alignment vertical="center" shrinkToFit="1"/>
    </xf>
    <xf numFmtId="182" fontId="26" fillId="0" borderId="0" xfId="0" applyNumberFormat="1" applyFont="1" applyAlignment="1">
      <alignment horizontal="left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3" borderId="0" xfId="0" applyFill="1"/>
    <xf numFmtId="0" fontId="0" fillId="3" borderId="0" xfId="2" applyFont="1" applyFill="1"/>
    <xf numFmtId="0" fontId="1" fillId="3" borderId="0" xfId="2" applyFont="1" applyFill="1"/>
    <xf numFmtId="0" fontId="4" fillId="0" borderId="0" xfId="0" applyFont="1" applyFill="1" applyAlignment="1" applyProtection="1">
      <alignment shrinkToFit="1"/>
      <protection locked="0"/>
    </xf>
    <xf numFmtId="0" fontId="11" fillId="3" borderId="0" xfId="0" applyFont="1" applyFill="1" applyProtection="1"/>
    <xf numFmtId="0" fontId="6" fillId="0" borderId="0" xfId="0" applyFont="1" applyFill="1" applyAlignment="1" applyProtection="1">
      <alignment shrinkToFit="1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0" fontId="2" fillId="7" borderId="0" xfId="2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/>
    </xf>
    <xf numFmtId="0" fontId="6" fillId="3" borderId="0" xfId="0" applyFont="1" applyFill="1" applyProtection="1"/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6" xfId="2" applyFont="1" applyFill="1" applyBorder="1" applyAlignment="1" applyProtection="1">
      <alignment horizontal="left" vertical="center"/>
      <protection locked="0"/>
    </xf>
    <xf numFmtId="0" fontId="2" fillId="7" borderId="6" xfId="2" applyFont="1" applyFill="1" applyBorder="1" applyAlignment="1" applyProtection="1">
      <alignment horizontal="left" vertical="center"/>
      <protection locked="0"/>
    </xf>
    <xf numFmtId="0" fontId="37" fillId="3" borderId="62" xfId="0" applyFont="1" applyFill="1" applyBorder="1" applyAlignment="1" applyProtection="1">
      <alignment horizontal="left" vertical="top" wrapText="1"/>
      <protection hidden="1"/>
    </xf>
    <xf numFmtId="0" fontId="37" fillId="3" borderId="0" xfId="0" applyFont="1" applyFill="1" applyBorder="1" applyAlignment="1" applyProtection="1">
      <alignment horizontal="left" vertical="top" wrapText="1"/>
      <protection hidden="1"/>
    </xf>
    <xf numFmtId="0" fontId="22" fillId="3" borderId="0" xfId="0" applyFont="1" applyFill="1" applyBorder="1" applyAlignment="1" applyProtection="1">
      <alignment wrapText="1"/>
    </xf>
    <xf numFmtId="0" fontId="0" fillId="7" borderId="0" xfId="2" applyFont="1" applyFill="1" applyBorder="1" applyAlignment="1" applyProtection="1">
      <alignment horizontal="left" vertical="center" wrapText="1"/>
      <protection locked="0"/>
    </xf>
    <xf numFmtId="0" fontId="0" fillId="7" borderId="1" xfId="2" applyFont="1" applyFill="1" applyBorder="1" applyAlignment="1" applyProtection="1">
      <alignment horizontal="left" vertical="center" wrapText="1"/>
      <protection locked="0"/>
    </xf>
    <xf numFmtId="0" fontId="2" fillId="7" borderId="1" xfId="2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6" fillId="4" borderId="0" xfId="0" applyFont="1" applyFill="1" applyAlignment="1" applyProtection="1">
      <alignment horizontal="left" vertical="top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11" fillId="4" borderId="0" xfId="0" applyFont="1" applyFill="1" applyBorder="1" applyAlignment="1" applyProtection="1">
      <alignment horizontal="right"/>
      <protection hidden="1"/>
    </xf>
    <xf numFmtId="0" fontId="11" fillId="4" borderId="9" xfId="0" applyFont="1" applyFill="1" applyBorder="1" applyAlignment="1" applyProtection="1">
      <alignment horizontal="right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0" fontId="6" fillId="0" borderId="30" xfId="0" applyFont="1" applyFill="1" applyBorder="1" applyAlignment="1" applyProtection="1">
      <alignment vertical="center"/>
      <protection locked="0" hidden="1"/>
    </xf>
    <xf numFmtId="0" fontId="0" fillId="4" borderId="2" xfId="0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6" fillId="4" borderId="2" xfId="0" applyFont="1" applyFill="1" applyBorder="1" applyAlignment="1" applyProtection="1">
      <alignment horizontal="center"/>
      <protection hidden="1"/>
    </xf>
    <xf numFmtId="0" fontId="6" fillId="4" borderId="15" xfId="0" applyNumberFormat="1" applyFont="1" applyFill="1" applyBorder="1" applyAlignment="1" applyProtection="1">
      <alignment horizontal="center" vertical="center"/>
      <protection hidden="1"/>
    </xf>
    <xf numFmtId="0" fontId="0" fillId="4" borderId="2" xfId="0" applyNumberFormat="1" applyFill="1" applyBorder="1" applyAlignment="1" applyProtection="1">
      <alignment horizontal="center" vertical="center"/>
      <protection hidden="1"/>
    </xf>
    <xf numFmtId="0" fontId="0" fillId="4" borderId="16" xfId="0" applyNumberFormat="1" applyFill="1" applyBorder="1" applyAlignment="1" applyProtection="1">
      <alignment horizontal="center" vertical="center"/>
      <protection hidden="1"/>
    </xf>
    <xf numFmtId="0" fontId="0" fillId="4" borderId="4" xfId="0" applyNumberFormat="1" applyFill="1" applyBorder="1" applyAlignment="1" applyProtection="1">
      <alignment horizontal="center" vertical="center"/>
      <protection hidden="1"/>
    </xf>
    <xf numFmtId="0" fontId="0" fillId="4" borderId="13" xfId="0" applyNumberFormat="1" applyFill="1" applyBorder="1" applyAlignment="1" applyProtection="1">
      <alignment horizontal="center" vertical="center"/>
      <protection hidden="1"/>
    </xf>
    <xf numFmtId="0" fontId="0" fillId="4" borderId="14" xfId="0" applyNumberFormat="1" applyFill="1" applyBorder="1" applyAlignment="1" applyProtection="1">
      <alignment horizontal="center" vertical="center"/>
      <protection hidden="1"/>
    </xf>
    <xf numFmtId="0" fontId="1" fillId="4" borderId="29" xfId="0" applyFont="1" applyFill="1" applyBorder="1" applyAlignment="1" applyProtection="1">
      <alignment vertical="center"/>
      <protection hidden="1"/>
    </xf>
    <xf numFmtId="0" fontId="1" fillId="4" borderId="30" xfId="0" applyFont="1" applyFill="1" applyBorder="1" applyAlignment="1" applyProtection="1">
      <alignment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4" borderId="2" xfId="0" quotePrefix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180" fontId="0" fillId="5" borderId="29" xfId="0" applyNumberFormat="1" applyFill="1" applyBorder="1" applyAlignment="1" applyProtection="1">
      <alignment horizontal="left" vertical="center"/>
      <protection hidden="1"/>
    </xf>
    <xf numFmtId="0" fontId="0" fillId="5" borderId="29" xfId="0" applyFill="1" applyBorder="1" applyAlignment="1">
      <alignment horizontal="left" vertical="center"/>
    </xf>
    <xf numFmtId="0" fontId="0" fillId="5" borderId="29" xfId="0" applyFill="1" applyBorder="1" applyAlignment="1"/>
    <xf numFmtId="0" fontId="0" fillId="5" borderId="13" xfId="0" applyFill="1" applyBorder="1" applyAlignment="1">
      <alignment horizontal="left" vertical="center"/>
    </xf>
    <xf numFmtId="0" fontId="0" fillId="5" borderId="13" xfId="0" applyFill="1" applyBorder="1" applyAlignment="1"/>
    <xf numFmtId="0" fontId="0" fillId="5" borderId="29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2" fillId="4" borderId="29" xfId="0" applyFont="1" applyFill="1" applyBorder="1" applyAlignment="1" applyProtection="1">
      <alignment vertical="center"/>
      <protection hidden="1"/>
    </xf>
    <xf numFmtId="0" fontId="12" fillId="4" borderId="30" xfId="0" applyFont="1" applyFill="1" applyBorder="1" applyAlignment="1" applyProtection="1">
      <alignment vertical="center"/>
      <protection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left" vertical="center"/>
      <protection hidden="1"/>
    </xf>
    <xf numFmtId="0" fontId="0" fillId="4" borderId="30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protection locked="0" hidden="1"/>
    </xf>
    <xf numFmtId="0" fontId="0" fillId="4" borderId="16" xfId="0" applyFill="1" applyBorder="1" applyAlignment="1" applyProtection="1">
      <protection locked="0" hidden="1"/>
    </xf>
    <xf numFmtId="0" fontId="0" fillId="4" borderId="30" xfId="0" applyFill="1" applyBorder="1" applyAlignment="1" applyProtection="1">
      <protection locked="0" hidden="1"/>
    </xf>
    <xf numFmtId="0" fontId="0" fillId="4" borderId="33" xfId="0" applyFill="1" applyBorder="1" applyAlignment="1" applyProtection="1">
      <protection locked="0"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30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0" borderId="30" xfId="0" applyFont="1" applyFill="1" applyBorder="1" applyAlignment="1" applyProtection="1">
      <alignment horizontal="center" vertical="center"/>
      <protection hidden="1"/>
    </xf>
    <xf numFmtId="0" fontId="12" fillId="0" borderId="29" xfId="0" applyFont="1" applyFill="1" applyBorder="1" applyAlignment="1" applyProtection="1">
      <alignment vertical="center"/>
      <protection locked="0" hidden="1"/>
    </xf>
    <xf numFmtId="0" fontId="12" fillId="0" borderId="30" xfId="0" applyFont="1" applyFill="1" applyBorder="1" applyAlignment="1" applyProtection="1">
      <alignment vertical="center"/>
      <protection locked="0"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49" fontId="6" fillId="0" borderId="35" xfId="0" applyNumberFormat="1" applyFont="1" applyFill="1" applyBorder="1" applyProtection="1">
      <protection locked="0" hidden="1"/>
    </xf>
    <xf numFmtId="49" fontId="6" fillId="0" borderId="36" xfId="0" applyNumberFormat="1" applyFont="1" applyFill="1" applyBorder="1" applyProtection="1">
      <protection locked="0" hidden="1"/>
    </xf>
    <xf numFmtId="49" fontId="6" fillId="0" borderId="37" xfId="0" applyNumberFormat="1" applyFont="1" applyFill="1" applyBorder="1" applyProtection="1">
      <protection locked="0" hidden="1"/>
    </xf>
    <xf numFmtId="49" fontId="6" fillId="0" borderId="38" xfId="0" applyNumberFormat="1" applyFont="1" applyFill="1" applyBorder="1" applyProtection="1">
      <protection locked="0" hidden="1"/>
    </xf>
    <xf numFmtId="0" fontId="5" fillId="4" borderId="15" xfId="0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left" vertical="center"/>
      <protection locked="0" hidden="1"/>
    </xf>
    <xf numFmtId="0" fontId="0" fillId="4" borderId="13" xfId="0" applyFill="1" applyBorder="1" applyAlignment="1" applyProtection="1">
      <alignment horizontal="left" vertical="center"/>
      <protection locked="0" hidden="1"/>
    </xf>
    <xf numFmtId="0" fontId="1" fillId="4" borderId="2" xfId="0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179" fontId="5" fillId="0" borderId="15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2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6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4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3" xfId="0" applyNumberFormat="1" applyFont="1" applyFill="1" applyBorder="1" applyAlignment="1" applyProtection="1">
      <alignment horizontal="center" vertical="center"/>
      <protection locked="0" hidden="1"/>
    </xf>
    <xf numFmtId="179" fontId="5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/>
      <protection hidden="1"/>
    </xf>
    <xf numFmtId="0" fontId="14" fillId="4" borderId="39" xfId="0" applyFont="1" applyFill="1" applyBorder="1" applyAlignment="1" applyProtection="1">
      <alignment horizontal="center" vertical="center"/>
      <protection hidden="1"/>
    </xf>
    <xf numFmtId="0" fontId="14" fillId="4" borderId="40" xfId="0" applyFont="1" applyFill="1" applyBorder="1" applyAlignment="1" applyProtection="1">
      <alignment horizontal="center" vertical="center"/>
      <protection hidden="1"/>
    </xf>
    <xf numFmtId="0" fontId="15" fillId="4" borderId="40" xfId="0" applyFont="1" applyFill="1" applyBorder="1" applyAlignment="1" applyProtection="1">
      <alignment horizontal="center" vertical="center"/>
      <protection hidden="1"/>
    </xf>
    <xf numFmtId="0" fontId="15" fillId="4" borderId="41" xfId="0" applyFont="1" applyFill="1" applyBorder="1" applyAlignment="1" applyProtection="1">
      <protection hidden="1"/>
    </xf>
    <xf numFmtId="0" fontId="15" fillId="4" borderId="42" xfId="0" applyFont="1" applyFill="1" applyBorder="1" applyAlignment="1" applyProtection="1">
      <alignment horizontal="center" vertical="center"/>
      <protection hidden="1"/>
    </xf>
    <xf numFmtId="0" fontId="15" fillId="4" borderId="43" xfId="0" applyFont="1" applyFill="1" applyBorder="1" applyAlignment="1" applyProtection="1">
      <alignment horizontal="center" vertical="center"/>
      <protection hidden="1"/>
    </xf>
    <xf numFmtId="0" fontId="15" fillId="4" borderId="44" xfId="0" applyFont="1" applyFill="1" applyBorder="1" applyAlignment="1" applyProtection="1"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protection hidden="1"/>
    </xf>
    <xf numFmtId="0" fontId="5" fillId="4" borderId="2" xfId="0" applyFont="1" applyFill="1" applyBorder="1" applyAlignment="1" applyProtection="1">
      <protection hidden="1"/>
    </xf>
    <xf numFmtId="0" fontId="0" fillId="4" borderId="2" xfId="0" applyFill="1" applyBorder="1" applyAlignment="1" applyProtection="1">
      <protection hidden="1"/>
    </xf>
    <xf numFmtId="0" fontId="0" fillId="4" borderId="16" xfId="0" applyFill="1" applyBorder="1" applyAlignment="1" applyProtection="1"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13" xfId="0" applyFont="1" applyFill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vertical="center"/>
      <protection locked="0" hidden="1"/>
    </xf>
    <xf numFmtId="0" fontId="0" fillId="4" borderId="29" xfId="0" applyFont="1" applyFill="1" applyBorder="1" applyAlignment="1" applyProtection="1">
      <alignment horizontal="left" vertical="center"/>
      <protection hidden="1"/>
    </xf>
    <xf numFmtId="0" fontId="0" fillId="4" borderId="29" xfId="0" applyNumberFormat="1" applyFill="1" applyBorder="1" applyAlignment="1" applyProtection="1">
      <alignment horizontal="left" vertical="center"/>
      <protection hidden="1"/>
    </xf>
    <xf numFmtId="0" fontId="0" fillId="4" borderId="13" xfId="0" applyNumberFormat="1" applyFill="1" applyBorder="1" applyAlignment="1" applyProtection="1">
      <alignment horizontal="left" vertical="center"/>
      <protection hidden="1"/>
    </xf>
    <xf numFmtId="49" fontId="12" fillId="0" borderId="29" xfId="0" applyNumberFormat="1" applyFont="1" applyFill="1" applyBorder="1" applyAlignment="1" applyProtection="1">
      <alignment horizontal="center" vertical="center"/>
      <protection locked="0" hidden="1"/>
    </xf>
    <xf numFmtId="49" fontId="12" fillId="0" borderId="30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29" xfId="0" applyNumberFormat="1" applyFill="1" applyBorder="1" applyAlignment="1" applyProtection="1">
      <alignment horizontal="left" vertical="center"/>
      <protection hidden="1"/>
    </xf>
    <xf numFmtId="49" fontId="0" fillId="4" borderId="30" xfId="0" applyNumberFormat="1" applyFill="1" applyBorder="1" applyAlignment="1" applyProtection="1">
      <alignment horizontal="left" vertical="center"/>
      <protection hidden="1"/>
    </xf>
    <xf numFmtId="49" fontId="1" fillId="4" borderId="13" xfId="0" applyNumberFormat="1" applyFont="1" applyFill="1" applyBorder="1" applyAlignment="1" applyProtection="1">
      <alignment horizontal="right"/>
      <protection locked="0" hidden="1"/>
    </xf>
    <xf numFmtId="49" fontId="1" fillId="0" borderId="13" xfId="0" applyNumberFormat="1" applyFont="1" applyFill="1" applyBorder="1" applyAlignment="1" applyProtection="1">
      <alignment horizontal="right" vertical="center"/>
      <protection locked="0" hidden="1"/>
    </xf>
    <xf numFmtId="178" fontId="27" fillId="4" borderId="0" xfId="0" applyNumberFormat="1" applyFont="1" applyFill="1" applyBorder="1" applyAlignment="1" applyProtection="1">
      <alignment vertical="center"/>
      <protection hidden="1"/>
    </xf>
    <xf numFmtId="178" fontId="27" fillId="4" borderId="13" xfId="0" applyNumberFormat="1" applyFont="1" applyFill="1" applyBorder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locked="0" hidden="1"/>
    </xf>
    <xf numFmtId="0" fontId="0" fillId="4" borderId="13" xfId="0" applyFill="1" applyBorder="1" applyAlignment="1" applyProtection="1">
      <alignment horizontal="right"/>
      <protection locked="0" hidden="1"/>
    </xf>
    <xf numFmtId="0" fontId="0" fillId="4" borderId="14" xfId="0" applyFill="1" applyBorder="1" applyAlignment="1" applyProtection="1">
      <alignment horizontal="right"/>
      <protection locked="0" hidden="1"/>
    </xf>
    <xf numFmtId="0" fontId="0" fillId="4" borderId="13" xfId="0" applyFill="1" applyBorder="1" applyAlignment="1" applyProtection="1">
      <protection hidden="1"/>
    </xf>
    <xf numFmtId="0" fontId="0" fillId="4" borderId="14" xfId="0" applyFill="1" applyBorder="1" applyAlignment="1" applyProtection="1">
      <protection hidden="1"/>
    </xf>
    <xf numFmtId="0" fontId="0" fillId="0" borderId="2" xfId="0" applyFill="1" applyBorder="1" applyAlignment="1" applyProtection="1">
      <protection locked="0" hidden="1"/>
    </xf>
    <xf numFmtId="0" fontId="0" fillId="0" borderId="16" xfId="0" applyFill="1" applyBorder="1" applyAlignment="1" applyProtection="1">
      <protection locked="0" hidden="1"/>
    </xf>
    <xf numFmtId="0" fontId="0" fillId="0" borderId="13" xfId="0" applyFill="1" applyBorder="1" applyAlignment="1" applyProtection="1">
      <protection locked="0" hidden="1"/>
    </xf>
    <xf numFmtId="0" fontId="0" fillId="0" borderId="14" xfId="0" applyFill="1" applyBorder="1" applyAlignment="1" applyProtection="1">
      <protection locked="0" hidden="1"/>
    </xf>
    <xf numFmtId="49" fontId="0" fillId="0" borderId="2" xfId="0" applyNumberFormat="1" applyFill="1" applyBorder="1" applyAlignment="1" applyProtection="1">
      <alignment horizontal="right" vertical="center"/>
      <protection locked="0" hidden="1"/>
    </xf>
    <xf numFmtId="49" fontId="0" fillId="0" borderId="13" xfId="0" applyNumberFormat="1" applyFill="1" applyBorder="1" applyAlignment="1" applyProtection="1">
      <alignment horizontal="right" vertical="center"/>
      <protection locked="0" hidden="1"/>
    </xf>
    <xf numFmtId="0" fontId="0" fillId="4" borderId="2" xfId="0" applyFill="1" applyBorder="1" applyAlignment="1" applyProtection="1">
      <alignment horizontal="center" vertical="center"/>
      <protection locked="0" hidden="1"/>
    </xf>
    <xf numFmtId="0" fontId="0" fillId="4" borderId="13" xfId="0" applyFill="1" applyBorder="1" applyAlignment="1" applyProtection="1">
      <alignment horizontal="center" vertical="center"/>
      <protection locked="0" hidden="1"/>
    </xf>
    <xf numFmtId="0" fontId="6" fillId="4" borderId="16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4" borderId="30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horizontal="distributed" vertical="top"/>
      <protection hidden="1"/>
    </xf>
    <xf numFmtId="0" fontId="11" fillId="4" borderId="2" xfId="0" applyFont="1" applyFill="1" applyBorder="1" applyAlignment="1" applyProtection="1">
      <alignment horizontal="distributed" vertical="top"/>
      <protection hidden="1"/>
    </xf>
    <xf numFmtId="0" fontId="11" fillId="4" borderId="4" xfId="0" applyFont="1" applyFill="1" applyBorder="1" applyAlignment="1" applyProtection="1">
      <alignment horizontal="distributed" vertical="top"/>
      <protection hidden="1"/>
    </xf>
    <xf numFmtId="0" fontId="11" fillId="4" borderId="13" xfId="0" applyFont="1" applyFill="1" applyBorder="1" applyAlignment="1" applyProtection="1">
      <alignment horizontal="distributed" vertical="top"/>
      <protection hidden="1"/>
    </xf>
    <xf numFmtId="49" fontId="11" fillId="4" borderId="0" xfId="0" applyNumberFormat="1" applyFont="1" applyFill="1" applyBorder="1" applyAlignment="1" applyProtection="1">
      <alignment horizont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1" fillId="4" borderId="0" xfId="0" applyFont="1" applyFill="1" applyBorder="1" applyAlignment="1" applyProtection="1">
      <alignment vertical="center"/>
      <protection hidden="1"/>
    </xf>
    <xf numFmtId="0" fontId="21" fillId="4" borderId="10" xfId="0" applyFont="1" applyFill="1" applyBorder="1" applyAlignment="1" applyProtection="1">
      <alignment vertical="center"/>
      <protection hidden="1"/>
    </xf>
    <xf numFmtId="0" fontId="21" fillId="4" borderId="13" xfId="0" applyFont="1" applyFill="1" applyBorder="1" applyAlignment="1" applyProtection="1">
      <alignment vertical="center"/>
      <protection hidden="1"/>
    </xf>
    <xf numFmtId="0" fontId="21" fillId="4" borderId="14" xfId="0" applyFont="1" applyFill="1" applyBorder="1" applyAlignment="1" applyProtection="1">
      <alignment vertical="center"/>
      <protection hidden="1"/>
    </xf>
    <xf numFmtId="0" fontId="21" fillId="4" borderId="2" xfId="0" applyFont="1" applyFill="1" applyBorder="1" applyAlignment="1" applyProtection="1">
      <alignment vertical="center"/>
    </xf>
    <xf numFmtId="0" fontId="21" fillId="4" borderId="16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right" vertical="center"/>
      <protection locked="0" hidden="1"/>
    </xf>
    <xf numFmtId="0" fontId="5" fillId="4" borderId="3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49" fontId="27" fillId="0" borderId="0" xfId="0" applyNumberFormat="1" applyFont="1" applyFill="1" applyBorder="1" applyAlignment="1" applyProtection="1">
      <alignment vertical="center"/>
      <protection locked="0" hidden="1"/>
    </xf>
    <xf numFmtId="49" fontId="27" fillId="0" borderId="13" xfId="0" applyNumberFormat="1" applyFont="1" applyFill="1" applyBorder="1" applyAlignment="1" applyProtection="1">
      <alignment vertical="center"/>
      <protection locked="0" hidden="1"/>
    </xf>
    <xf numFmtId="0" fontId="0" fillId="4" borderId="45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5" fillId="4" borderId="46" xfId="0" applyFont="1" applyFill="1" applyBorder="1" applyAlignment="1" applyProtection="1">
      <alignment vertical="center"/>
      <protection hidden="1"/>
    </xf>
    <xf numFmtId="0" fontId="5" fillId="4" borderId="17" xfId="0" applyFont="1" applyFill="1" applyBorder="1" applyAlignment="1" applyProtection="1">
      <alignment vertical="center"/>
      <protection hidden="1"/>
    </xf>
    <xf numFmtId="0" fontId="0" fillId="4" borderId="47" xfId="0" applyFill="1" applyBorder="1" applyAlignment="1" applyProtection="1">
      <alignment horizontal="left" vertical="center"/>
      <protection locked="0" hidden="1"/>
    </xf>
    <xf numFmtId="0" fontId="0" fillId="4" borderId="11" xfId="0" applyFill="1" applyBorder="1" applyAlignment="1" applyProtection="1">
      <alignment horizontal="left" vertical="center"/>
      <protection locked="0" hidden="1"/>
    </xf>
    <xf numFmtId="179" fontId="6" fillId="4" borderId="2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6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3" xfId="0" applyNumberFormat="1" applyFont="1" applyFill="1" applyBorder="1" applyAlignment="1" applyProtection="1">
      <alignment horizontal="center" vertical="center" shrinkToFit="1"/>
      <protection hidden="1"/>
    </xf>
    <xf numFmtId="179" fontId="6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27" fillId="0" borderId="2" xfId="0" quotePrefix="1" applyFont="1" applyFill="1" applyBorder="1" applyAlignment="1" applyProtection="1">
      <alignment horizontal="center" vertical="center"/>
      <protection locked="0" hidden="1"/>
    </xf>
    <xf numFmtId="0" fontId="27" fillId="0" borderId="2" xfId="0" applyFont="1" applyFill="1" applyBorder="1" applyAlignment="1" applyProtection="1">
      <alignment horizontal="center" vertical="center"/>
      <protection locked="0" hidden="1"/>
    </xf>
    <xf numFmtId="0" fontId="27" fillId="0" borderId="13" xfId="0" applyFont="1" applyFill="1" applyBorder="1" applyAlignment="1" applyProtection="1">
      <alignment horizontal="center" vertical="center"/>
      <protection locked="0"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left" vertical="center"/>
      <protection hidden="1"/>
    </xf>
    <xf numFmtId="49" fontId="0" fillId="0" borderId="2" xfId="0" applyNumberFormat="1" applyFill="1" applyBorder="1" applyAlignment="1" applyProtection="1">
      <alignment vertical="center"/>
      <protection locked="0" hidden="1"/>
    </xf>
    <xf numFmtId="49" fontId="0" fillId="0" borderId="13" xfId="0" applyNumberFormat="1" applyFill="1" applyBorder="1" applyAlignment="1" applyProtection="1">
      <alignment vertical="center"/>
      <protection locked="0" hidden="1"/>
    </xf>
    <xf numFmtId="0" fontId="12" fillId="4" borderId="29" xfId="0" applyFont="1" applyFill="1" applyBorder="1" applyAlignment="1" applyProtection="1">
      <alignment horizontal="center" vertical="center"/>
      <protection hidden="1"/>
    </xf>
    <xf numFmtId="0" fontId="12" fillId="4" borderId="30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vertical="center" shrinkToFit="1"/>
      <protection locked="0" hidden="1"/>
    </xf>
    <xf numFmtId="0" fontId="12" fillId="0" borderId="30" xfId="0" applyFont="1" applyFill="1" applyBorder="1" applyAlignment="1" applyProtection="1">
      <alignment vertical="center" shrinkToFit="1"/>
      <protection locked="0" hidden="1"/>
    </xf>
    <xf numFmtId="0" fontId="0" fillId="4" borderId="29" xfId="0" applyFont="1" applyFill="1" applyBorder="1" applyAlignment="1" applyProtection="1">
      <alignment horizontal="center" vertical="center"/>
      <protection hidden="1"/>
    </xf>
    <xf numFmtId="0" fontId="1" fillId="4" borderId="29" xfId="0" applyFont="1" applyFill="1" applyBorder="1" applyAlignment="1" applyProtection="1">
      <alignment horizontal="center" vertical="center"/>
      <protection hidden="1"/>
    </xf>
    <xf numFmtId="0" fontId="1" fillId="4" borderId="30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protection hidden="1"/>
    </xf>
    <xf numFmtId="0" fontId="0" fillId="4" borderId="50" xfId="0" applyFill="1" applyBorder="1" applyAlignment="1" applyProtection="1">
      <protection hidden="1"/>
    </xf>
    <xf numFmtId="0" fontId="0" fillId="4" borderId="20" xfId="0" applyFill="1" applyBorder="1" applyAlignment="1" applyProtection="1">
      <protection hidden="1"/>
    </xf>
    <xf numFmtId="0" fontId="11" fillId="4" borderId="15" xfId="0" applyFont="1" applyFill="1" applyBorder="1" applyAlignment="1" applyProtection="1">
      <alignment horizontal="left" vertical="top"/>
      <protection hidden="1"/>
    </xf>
    <xf numFmtId="0" fontId="6" fillId="4" borderId="2" xfId="0" applyFont="1" applyFill="1" applyBorder="1" applyAlignment="1" applyProtection="1">
      <protection hidden="1"/>
    </xf>
    <xf numFmtId="0" fontId="6" fillId="4" borderId="16" xfId="0" applyFont="1" applyFill="1" applyBorder="1" applyAlignment="1" applyProtection="1">
      <protection hidden="1"/>
    </xf>
    <xf numFmtId="0" fontId="6" fillId="4" borderId="3" xfId="0" applyFont="1" applyFill="1" applyBorder="1" applyAlignment="1" applyProtection="1">
      <protection hidden="1"/>
    </xf>
    <xf numFmtId="0" fontId="6" fillId="4" borderId="0" xfId="0" applyFont="1" applyFill="1" applyBorder="1" applyAlignment="1" applyProtection="1">
      <protection hidden="1"/>
    </xf>
    <xf numFmtId="0" fontId="6" fillId="4" borderId="10" xfId="0" applyFont="1" applyFill="1" applyBorder="1" applyAlignment="1" applyProtection="1">
      <protection hidden="1"/>
    </xf>
    <xf numFmtId="0" fontId="6" fillId="4" borderId="4" xfId="0" applyFont="1" applyFill="1" applyBorder="1" applyAlignment="1" applyProtection="1">
      <protection hidden="1"/>
    </xf>
    <xf numFmtId="0" fontId="6" fillId="4" borderId="13" xfId="0" applyFont="1" applyFill="1" applyBorder="1" applyAlignment="1" applyProtection="1">
      <protection hidden="1"/>
    </xf>
    <xf numFmtId="0" fontId="6" fillId="4" borderId="14" xfId="0" applyFont="1" applyFill="1" applyBorder="1" applyAlignment="1" applyProtection="1">
      <protection hidden="1"/>
    </xf>
    <xf numFmtId="0" fontId="11" fillId="4" borderId="2" xfId="0" applyFont="1" applyFill="1" applyBorder="1" applyAlignment="1" applyProtection="1">
      <alignment horizontal="left" vertical="top"/>
      <protection hidden="1"/>
    </xf>
    <xf numFmtId="0" fontId="0" fillId="4" borderId="3" xfId="0" applyFill="1" applyBorder="1" applyAlignment="1" applyProtection="1">
      <protection hidden="1"/>
    </xf>
    <xf numFmtId="0" fontId="0" fillId="4" borderId="0" xfId="0" applyFill="1" applyBorder="1" applyAlignment="1" applyProtection="1">
      <protection hidden="1"/>
    </xf>
    <xf numFmtId="0" fontId="0" fillId="4" borderId="10" xfId="0" applyFill="1" applyBorder="1" applyAlignment="1" applyProtection="1">
      <protection hidden="1"/>
    </xf>
    <xf numFmtId="0" fontId="0" fillId="4" borderId="4" xfId="0" applyFill="1" applyBorder="1" applyAlignment="1" applyProtection="1">
      <protection hidden="1"/>
    </xf>
    <xf numFmtId="0" fontId="0" fillId="4" borderId="0" xfId="0" applyFill="1" applyAlignment="1" applyProtection="1">
      <protection hidden="1"/>
    </xf>
    <xf numFmtId="0" fontId="20" fillId="4" borderId="15" xfId="0" applyFont="1" applyFill="1" applyBorder="1" applyAlignment="1" applyProtection="1">
      <alignment horizontal="left" vertical="top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48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/>
      <protection hidden="1"/>
    </xf>
    <xf numFmtId="0" fontId="21" fillId="0" borderId="3" xfId="0" applyFont="1" applyFill="1" applyBorder="1" applyAlignment="1" applyProtection="1">
      <alignment vertical="top" wrapText="1"/>
      <protection locked="0" hidden="1"/>
    </xf>
    <xf numFmtId="0" fontId="21" fillId="0" borderId="0" xfId="0" applyFont="1" applyFill="1" applyBorder="1" applyAlignment="1" applyProtection="1">
      <alignment vertical="top" wrapText="1"/>
      <protection locked="0" hidden="1"/>
    </xf>
    <xf numFmtId="0" fontId="21" fillId="0" borderId="10" xfId="0" applyFont="1" applyFill="1" applyBorder="1" applyAlignment="1" applyProtection="1">
      <alignment vertical="top" wrapText="1"/>
      <protection locked="0" hidden="1"/>
    </xf>
    <xf numFmtId="0" fontId="21" fillId="0" borderId="4" xfId="0" applyFont="1" applyFill="1" applyBorder="1" applyAlignment="1" applyProtection="1">
      <alignment vertical="top" wrapText="1"/>
      <protection locked="0" hidden="1"/>
    </xf>
    <xf numFmtId="0" fontId="21" fillId="0" borderId="13" xfId="0" applyFont="1" applyFill="1" applyBorder="1" applyAlignment="1" applyProtection="1">
      <alignment vertical="top" wrapText="1"/>
      <protection locked="0" hidden="1"/>
    </xf>
    <xf numFmtId="0" fontId="21" fillId="0" borderId="14" xfId="0" applyFont="1" applyFill="1" applyBorder="1" applyAlignment="1" applyProtection="1">
      <alignment vertical="top" wrapText="1"/>
      <protection locked="0" hidden="1"/>
    </xf>
    <xf numFmtId="0" fontId="6" fillId="4" borderId="2" xfId="0" applyFont="1" applyFill="1" applyBorder="1" applyProtection="1">
      <protection hidden="1"/>
    </xf>
    <xf numFmtId="0" fontId="6" fillId="4" borderId="16" xfId="0" applyFont="1" applyFill="1" applyBorder="1" applyProtection="1">
      <protection hidden="1"/>
    </xf>
    <xf numFmtId="0" fontId="0" fillId="4" borderId="23" xfId="0" applyFill="1" applyBorder="1" applyAlignment="1" applyProtection="1">
      <alignment horizontal="center"/>
      <protection hidden="1"/>
    </xf>
    <xf numFmtId="0" fontId="0" fillId="4" borderId="50" xfId="0" applyFill="1" applyBorder="1" applyAlignment="1" applyProtection="1">
      <alignment horizontal="center"/>
      <protection hidden="1"/>
    </xf>
    <xf numFmtId="0" fontId="0" fillId="4" borderId="20" xfId="0" applyFill="1" applyBorder="1" applyAlignment="1" applyProtection="1">
      <alignment horizontal="center"/>
      <protection hidden="1"/>
    </xf>
    <xf numFmtId="49" fontId="2" fillId="0" borderId="2" xfId="0" applyNumberFormat="1" applyFont="1" applyFill="1" applyBorder="1" applyAlignment="1" applyProtection="1">
      <alignment vertical="center"/>
      <protection locked="0" hidden="1"/>
    </xf>
    <xf numFmtId="49" fontId="2" fillId="0" borderId="13" xfId="0" applyNumberFormat="1" applyFont="1" applyFill="1" applyBorder="1" applyAlignment="1" applyProtection="1">
      <alignment vertical="center"/>
      <protection locked="0" hidden="1"/>
    </xf>
    <xf numFmtId="0" fontId="11" fillId="4" borderId="0" xfId="0" applyFont="1" applyFill="1" applyBorder="1" applyAlignment="1" applyProtection="1">
      <alignment vertical="center" shrinkToFit="1"/>
      <protection hidden="1"/>
    </xf>
    <xf numFmtId="0" fontId="11" fillId="4" borderId="10" xfId="0" applyFont="1" applyFill="1" applyBorder="1" applyAlignment="1" applyProtection="1">
      <alignment vertical="center" shrinkToFit="1"/>
      <protection hidden="1"/>
    </xf>
    <xf numFmtId="0" fontId="6" fillId="4" borderId="15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16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3" xfId="0" applyFont="1" applyFill="1" applyBorder="1" applyAlignment="1" applyProtection="1">
      <alignment horizontal="distributed" vertical="center" wrapText="1" justifyLastLine="1"/>
      <protection hidden="1"/>
    </xf>
    <xf numFmtId="0" fontId="6" fillId="4" borderId="10" xfId="0" applyFont="1" applyFill="1" applyBorder="1" applyAlignment="1" applyProtection="1">
      <alignment horizontal="distributed" vertical="center" wrapText="1" justifyLastLine="1"/>
      <protection hidden="1"/>
    </xf>
    <xf numFmtId="0" fontId="0" fillId="4" borderId="3" xfId="0" applyFill="1" applyBorder="1" applyAlignment="1" applyProtection="1">
      <alignment horizontal="distributed" vertical="center" wrapText="1" justifyLastLine="1"/>
      <protection hidden="1"/>
    </xf>
    <xf numFmtId="0" fontId="0" fillId="4" borderId="10" xfId="0" applyFill="1" applyBorder="1" applyAlignment="1" applyProtection="1">
      <alignment horizontal="distributed" vertical="center" wrapText="1" justifyLastLine="1"/>
      <protection hidden="1"/>
    </xf>
    <xf numFmtId="0" fontId="0" fillId="4" borderId="4" xfId="0" applyFill="1" applyBorder="1" applyAlignment="1" applyProtection="1">
      <alignment horizontal="distributed" vertical="center" wrapText="1" justifyLastLine="1"/>
      <protection hidden="1"/>
    </xf>
    <xf numFmtId="0" fontId="0" fillId="4" borderId="14" xfId="0" applyFill="1" applyBorder="1" applyAlignment="1" applyProtection="1">
      <alignment horizontal="distributed" vertical="center" wrapText="1" justifyLastLine="1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4" borderId="50" xfId="0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19" fillId="4" borderId="2" xfId="0" applyFont="1" applyFill="1" applyBorder="1" applyAlignment="1" applyProtection="1">
      <alignment horizontal="center" vertical="center"/>
      <protection hidden="1"/>
    </xf>
    <xf numFmtId="0" fontId="19" fillId="4" borderId="16" xfId="0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19" fillId="4" borderId="14" xfId="0" applyFont="1" applyFill="1" applyBorder="1" applyAlignment="1" applyProtection="1">
      <alignment horizontal="center" vertical="center"/>
      <protection hidden="1"/>
    </xf>
    <xf numFmtId="0" fontId="0" fillId="4" borderId="15" xfId="0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13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 applyProtection="1">
      <alignment horizontal="right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9" xfId="0" applyFill="1" applyBorder="1" applyAlignment="1" applyProtection="1"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protection hidden="1"/>
    </xf>
    <xf numFmtId="49" fontId="4" fillId="0" borderId="5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7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2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3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4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5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5" fontId="0" fillId="0" borderId="2" xfId="0" applyNumberFormat="1" applyFill="1" applyBorder="1" applyAlignment="1" applyProtection="1">
      <alignment horizontal="center" vertical="center"/>
      <protection locked="0" hidden="1"/>
    </xf>
    <xf numFmtId="5" fontId="0" fillId="0" borderId="0" xfId="0" applyNumberFormat="1" applyFill="1" applyAlignment="1" applyProtection="1">
      <alignment horizontal="center" vertical="center"/>
      <protection locked="0" hidden="1"/>
    </xf>
    <xf numFmtId="49" fontId="13" fillId="0" borderId="5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46" xfId="0" applyFill="1" applyBorder="1" applyAlignment="1" applyProtection="1">
      <alignment horizontal="center" vertical="center"/>
      <protection locked="0" hidden="1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17" xfId="0" applyFill="1" applyBorder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0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locked="0" hidden="1"/>
    </xf>
    <xf numFmtId="0" fontId="0" fillId="0" borderId="47" xfId="0" applyFill="1" applyBorder="1" applyAlignment="1" applyProtection="1">
      <alignment horizontal="center" vertical="center"/>
      <protection locked="0" hidden="1"/>
    </xf>
    <xf numFmtId="0" fontId="0" fillId="0" borderId="45" xfId="0" applyFill="1" applyBorder="1" applyAlignment="1" applyProtection="1">
      <alignment horizontal="center" vertical="center"/>
      <protection locked="0"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49" fontId="1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0" xfId="0" applyFont="1" applyFill="1" applyAlignment="1" applyProtection="1">
      <alignment vertical="center"/>
      <protection hidden="1"/>
    </xf>
    <xf numFmtId="49" fontId="2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59" xfId="0" applyFont="1" applyFill="1" applyBorder="1" applyAlignment="1" applyProtection="1">
      <alignment horizontal="left" vertical="top"/>
      <protection hidden="1"/>
    </xf>
    <xf numFmtId="0" fontId="0" fillId="4" borderId="60" xfId="0" applyFill="1" applyBorder="1" applyAlignment="1" applyProtection="1">
      <alignment horizontal="left" vertical="top"/>
      <protection hidden="1"/>
    </xf>
    <xf numFmtId="179" fontId="6" fillId="4" borderId="13" xfId="0" applyNumberFormat="1" applyFont="1" applyFill="1" applyBorder="1" applyAlignment="1" applyProtection="1">
      <alignment vertical="center"/>
      <protection hidden="1"/>
    </xf>
    <xf numFmtId="179" fontId="17" fillId="4" borderId="13" xfId="0" applyNumberFormat="1" applyFont="1" applyFill="1" applyBorder="1" applyAlignment="1" applyProtection="1">
      <alignment vertical="center"/>
      <protection hidden="1"/>
    </xf>
    <xf numFmtId="179" fontId="17" fillId="4" borderId="14" xfId="0" applyNumberFormat="1" applyFont="1" applyFill="1" applyBorder="1" applyAlignment="1" applyProtection="1">
      <alignment vertical="center"/>
      <protection hidden="1"/>
    </xf>
    <xf numFmtId="178" fontId="7" fillId="4" borderId="23" xfId="0" applyNumberFormat="1" applyFont="1" applyFill="1" applyBorder="1" applyAlignment="1" applyProtection="1">
      <alignment horizontal="center" vertical="center"/>
      <protection hidden="1"/>
    </xf>
    <xf numFmtId="178" fontId="7" fillId="4" borderId="50" xfId="0" applyNumberFormat="1" applyFont="1" applyFill="1" applyBorder="1" applyAlignment="1" applyProtection="1">
      <alignment horizontal="center" vertical="center"/>
      <protection hidden="1"/>
    </xf>
    <xf numFmtId="49" fontId="6" fillId="0" borderId="61" xfId="0" applyNumberFormat="1" applyFont="1" applyFill="1" applyBorder="1" applyProtection="1">
      <protection locked="0" hidden="1"/>
    </xf>
    <xf numFmtId="0" fontId="0" fillId="4" borderId="2" xfId="0" applyFill="1" applyBorder="1" applyAlignment="1" applyProtection="1">
      <alignment horizontal="left" vertical="top"/>
      <protection hidden="1"/>
    </xf>
    <xf numFmtId="0" fontId="0" fillId="4" borderId="4" xfId="0" applyFill="1" applyBorder="1" applyAlignment="1" applyProtection="1">
      <alignment horizontal="left" vertical="top"/>
      <protection hidden="1"/>
    </xf>
    <xf numFmtId="0" fontId="0" fillId="4" borderId="13" xfId="0" applyFill="1" applyBorder="1" applyAlignment="1" applyProtection="1">
      <alignment horizontal="left" vertical="top"/>
      <protection hidden="1"/>
    </xf>
    <xf numFmtId="0" fontId="0" fillId="4" borderId="48" xfId="0" applyFill="1" applyBorder="1" applyAlignment="1" applyProtection="1">
      <alignment horizontal="center" vertical="center" wrapText="1"/>
      <protection hidden="1"/>
    </xf>
    <xf numFmtId="0" fontId="0" fillId="4" borderId="49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58" xfId="0" applyFill="1" applyBorder="1" applyAlignment="1" applyProtection="1">
      <protection hidden="1"/>
    </xf>
    <xf numFmtId="0" fontId="18" fillId="4" borderId="0" xfId="0" applyFont="1" applyFill="1" applyBorder="1" applyAlignment="1" applyProtection="1">
      <protection hidden="1"/>
    </xf>
    <xf numFmtId="0" fontId="11" fillId="4" borderId="20" xfId="0" applyFont="1" applyFill="1" applyBorder="1" applyAlignment="1" applyProtection="1">
      <alignment horizontal="left" vertical="top"/>
      <protection hidden="1"/>
    </xf>
    <xf numFmtId="0" fontId="11" fillId="4" borderId="23" xfId="0" applyFont="1" applyFill="1" applyBorder="1" applyAlignment="1" applyProtection="1">
      <alignment horizontal="left" vertical="top"/>
      <protection hidden="1"/>
    </xf>
    <xf numFmtId="179" fontId="6" fillId="4" borderId="2" xfId="0" applyNumberFormat="1" applyFont="1" applyFill="1" applyBorder="1" applyAlignment="1" applyProtection="1">
      <alignment vertical="center"/>
      <protection hidden="1"/>
    </xf>
    <xf numFmtId="179" fontId="17" fillId="4" borderId="2" xfId="0" applyNumberFormat="1" applyFont="1" applyFill="1" applyBorder="1" applyAlignment="1" applyProtection="1">
      <alignment vertical="center"/>
      <protection hidden="1"/>
    </xf>
    <xf numFmtId="179" fontId="17" fillId="4" borderId="16" xfId="0" applyNumberFormat="1" applyFont="1" applyFill="1" applyBorder="1" applyAlignment="1" applyProtection="1">
      <alignment vertical="center"/>
      <protection hidden="1"/>
    </xf>
    <xf numFmtId="179" fontId="6" fillId="4" borderId="2" xfId="0" applyNumberFormat="1" applyFont="1" applyFill="1" applyBorder="1" applyAlignment="1" applyProtection="1">
      <alignment horizontal="center" vertical="center"/>
      <protection hidden="1"/>
    </xf>
    <xf numFmtId="179" fontId="6" fillId="4" borderId="16" xfId="0" applyNumberFormat="1" applyFont="1" applyFill="1" applyBorder="1" applyAlignment="1" applyProtection="1">
      <alignment horizontal="center" vertical="center"/>
      <protection hidden="1"/>
    </xf>
    <xf numFmtId="179" fontId="6" fillId="4" borderId="13" xfId="0" applyNumberFormat="1" applyFont="1" applyFill="1" applyBorder="1" applyAlignment="1" applyProtection="1">
      <alignment horizontal="center" vertical="center"/>
      <protection hidden="1"/>
    </xf>
    <xf numFmtId="179" fontId="6" fillId="4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180" fontId="26" fillId="0" borderId="87" xfId="1" applyNumberFormat="1" applyFont="1" applyBorder="1" applyAlignment="1">
      <alignment horizontal="right" vertical="center" shrinkToFit="1"/>
    </xf>
    <xf numFmtId="180" fontId="26" fillId="0" borderId="99" xfId="1" applyNumberFormat="1" applyFont="1" applyBorder="1" applyAlignment="1">
      <alignment horizontal="right" vertical="center" shrinkToFit="1"/>
    </xf>
    <xf numFmtId="180" fontId="26" fillId="0" borderId="102" xfId="1" applyNumberFormat="1" applyFont="1" applyBorder="1" applyAlignment="1">
      <alignment horizontal="right" vertical="center" shrinkToFit="1"/>
    </xf>
    <xf numFmtId="180" fontId="26" fillId="0" borderId="103" xfId="1" applyNumberFormat="1" applyFont="1" applyBorder="1" applyAlignment="1">
      <alignment horizontal="right" vertical="center" shrinkToFit="1"/>
    </xf>
    <xf numFmtId="38" fontId="26" fillId="0" borderId="77" xfId="1" applyFont="1" applyBorder="1" applyAlignment="1">
      <alignment horizontal="right" vertical="center" shrinkToFit="1"/>
    </xf>
    <xf numFmtId="38" fontId="26" fillId="0" borderId="104" xfId="1" applyFont="1" applyBorder="1" applyAlignment="1">
      <alignment horizontal="right" vertical="center" shrinkToFit="1"/>
    </xf>
    <xf numFmtId="0" fontId="32" fillId="0" borderId="100" xfId="0" applyFont="1" applyBorder="1" applyAlignment="1">
      <alignment horizontal="center" vertical="center" justifyLastLine="1"/>
    </xf>
    <xf numFmtId="0" fontId="32" fillId="0" borderId="101" xfId="0" applyFont="1" applyBorder="1" applyAlignment="1">
      <alignment horizontal="center" vertical="center" justifyLastLine="1"/>
    </xf>
    <xf numFmtId="180" fontId="26" fillId="0" borderId="97" xfId="1" applyNumberFormat="1" applyFont="1" applyBorder="1" applyAlignment="1">
      <alignment horizontal="right" vertical="center" shrinkToFit="1"/>
    </xf>
    <xf numFmtId="180" fontId="26" fillId="0" borderId="98" xfId="1" applyNumberFormat="1" applyFont="1" applyBorder="1" applyAlignment="1">
      <alignment horizontal="right" vertical="center" shrinkToFit="1"/>
    </xf>
    <xf numFmtId="0" fontId="32" fillId="0" borderId="88" xfId="0" applyFont="1" applyBorder="1" applyAlignment="1">
      <alignment horizontal="distributed" vertical="center" justifyLastLine="1"/>
    </xf>
    <xf numFmtId="0" fontId="32" fillId="0" borderId="89" xfId="0" applyFont="1" applyBorder="1" applyAlignment="1">
      <alignment horizontal="distributed" vertical="center" justifyLastLine="1"/>
    </xf>
    <xf numFmtId="0" fontId="32" fillId="0" borderId="95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distributed" vertical="center"/>
    </xf>
    <xf numFmtId="0" fontId="26" fillId="0" borderId="13" xfId="0" applyNumberFormat="1" applyFont="1" applyBorder="1" applyAlignment="1">
      <alignment horizontal="left" shrinkToFit="1"/>
    </xf>
    <xf numFmtId="0" fontId="32" fillId="0" borderId="0" xfId="0" applyFont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32" fillId="0" borderId="90" xfId="0" applyFont="1" applyBorder="1" applyAlignment="1">
      <alignment horizontal="distributed" vertical="center" justifyLastLine="1"/>
    </xf>
    <xf numFmtId="0" fontId="32" fillId="0" borderId="91" xfId="0" applyFont="1" applyBorder="1" applyAlignment="1">
      <alignment horizontal="distributed" vertical="center" justifyLastLine="1"/>
    </xf>
    <xf numFmtId="0" fontId="32" fillId="0" borderId="92" xfId="0" applyFont="1" applyBorder="1" applyAlignment="1">
      <alignment horizontal="distributed" vertical="center" justifyLastLine="1"/>
    </xf>
    <xf numFmtId="0" fontId="32" fillId="0" borderId="93" xfId="0" applyFont="1" applyBorder="1" applyAlignment="1">
      <alignment horizontal="distributed" vertical="center" justifyLastLine="1"/>
    </xf>
    <xf numFmtId="0" fontId="32" fillId="0" borderId="94" xfId="0" applyFont="1" applyBorder="1" applyAlignment="1">
      <alignment horizontal="distributed" vertical="center" justifyLastLine="1"/>
    </xf>
    <xf numFmtId="0" fontId="32" fillId="0" borderId="66" xfId="0" applyFont="1" applyBorder="1" applyAlignment="1">
      <alignment horizontal="center" vertical="center" justifyLastLine="1"/>
    </xf>
    <xf numFmtId="0" fontId="32" fillId="0" borderId="96" xfId="0" applyFont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２" xfId="2" xr:uid="{00000000-0005-0000-0000-000002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autoPageBreaks="0"/>
  </sheetPr>
  <dimension ref="A1:AA2811"/>
  <sheetViews>
    <sheetView showZeros="0" workbookViewId="0">
      <selection activeCell="I9" sqref="I9:K9"/>
    </sheetView>
  </sheetViews>
  <sheetFormatPr defaultRowHeight="12" x14ac:dyDescent="0.15"/>
  <cols>
    <col min="1" max="2" width="2.85546875" style="5" customWidth="1"/>
    <col min="3" max="3" width="12.140625" style="5" customWidth="1"/>
    <col min="4" max="4" width="32.85546875" style="5" customWidth="1"/>
    <col min="5" max="5" width="33.85546875" style="5" customWidth="1"/>
    <col min="6" max="6" width="11.42578125" style="5" customWidth="1"/>
    <col min="7" max="7" width="2.140625" style="5" customWidth="1"/>
    <col min="8" max="8" width="8.5703125" style="5" customWidth="1"/>
    <col min="9" max="9" width="14.28515625" style="5" customWidth="1"/>
    <col min="10" max="10" width="15" style="5" customWidth="1"/>
    <col min="11" max="11" width="3.5703125" style="5" customWidth="1"/>
    <col min="12" max="12" width="4.140625" style="5" customWidth="1"/>
    <col min="13" max="13" width="3.7109375" style="5" customWidth="1"/>
    <col min="14" max="14" width="10.7109375" style="5" customWidth="1"/>
    <col min="15" max="15" width="12.140625" style="5" customWidth="1"/>
    <col min="16" max="16" width="9.140625" style="5"/>
    <col min="17" max="17" width="13" style="5" customWidth="1"/>
    <col min="18" max="18" width="12.85546875" style="5" customWidth="1"/>
    <col min="19" max="19" width="15.28515625" style="5" bestFit="1" customWidth="1"/>
    <col min="20" max="21" width="1.7109375" style="5" customWidth="1"/>
    <col min="22" max="22" width="9.140625" style="5"/>
    <col min="23" max="23" width="13.140625" style="5" bestFit="1" customWidth="1"/>
    <col min="24" max="24" width="9.140625" style="5"/>
    <col min="25" max="25" width="11.140625" style="5" bestFit="1" customWidth="1"/>
    <col min="26" max="26" width="9.140625" style="5"/>
    <col min="27" max="27" width="11.140625" style="5" bestFit="1" customWidth="1"/>
    <col min="28" max="16384" width="9.140625" style="5"/>
  </cols>
  <sheetData>
    <row r="1" spans="1:25" ht="32.25" customHeight="1" x14ac:dyDescent="0.15">
      <c r="A1" s="4"/>
      <c r="B1" s="4"/>
      <c r="C1" s="306" t="s">
        <v>5</v>
      </c>
      <c r="D1" s="306"/>
      <c r="E1" s="137" t="s">
        <v>112</v>
      </c>
      <c r="F1" s="4"/>
      <c r="G1" s="4"/>
      <c r="H1" s="4"/>
      <c r="I1" s="4"/>
      <c r="J1" s="4"/>
      <c r="K1" s="4"/>
      <c r="L1" s="4"/>
      <c r="M1" s="4"/>
    </row>
    <row r="2" spans="1:25" ht="21.75" customHeight="1" x14ac:dyDescent="0.15">
      <c r="A2" s="4"/>
      <c r="B2" s="4"/>
      <c r="C2" s="306"/>
      <c r="D2" s="306"/>
      <c r="E2" s="305" t="s">
        <v>126</v>
      </c>
      <c r="F2" s="305"/>
      <c r="G2" s="305"/>
      <c r="H2" s="305"/>
      <c r="J2" s="5" t="s">
        <v>201</v>
      </c>
      <c r="M2" s="4"/>
    </row>
    <row r="3" spans="1:25" ht="6.75" customHeight="1" x14ac:dyDescent="0.3">
      <c r="A3" s="4"/>
      <c r="C3" s="141"/>
      <c r="D3" s="141"/>
      <c r="E3" s="305"/>
      <c r="F3" s="305"/>
      <c r="G3" s="305"/>
      <c r="H3" s="305"/>
      <c r="M3" s="4"/>
    </row>
    <row r="4" spans="1:25" ht="15" customHeight="1" x14ac:dyDescent="0.3">
      <c r="A4" s="4"/>
      <c r="C4" s="141"/>
      <c r="D4" s="141"/>
      <c r="E4" s="142"/>
      <c r="F4" s="143" t="s">
        <v>106</v>
      </c>
      <c r="G4" s="142"/>
      <c r="H4" s="150" t="s">
        <v>113</v>
      </c>
      <c r="M4" s="4"/>
    </row>
    <row r="5" spans="1:25" ht="20.100000000000001" customHeight="1" x14ac:dyDescent="0.15">
      <c r="A5" s="4"/>
      <c r="C5" s="307" t="s">
        <v>1</v>
      </c>
      <c r="D5" s="300" t="s">
        <v>66</v>
      </c>
      <c r="E5" s="144"/>
      <c r="F5" s="308" t="s">
        <v>124</v>
      </c>
      <c r="G5" s="308"/>
      <c r="H5" s="308"/>
      <c r="I5" s="307" t="s">
        <v>0</v>
      </c>
      <c r="J5" s="300" t="s">
        <v>66</v>
      </c>
      <c r="K5" s="300"/>
      <c r="M5" s="4"/>
    </row>
    <row r="6" spans="1:25" ht="7.5" customHeight="1" x14ac:dyDescent="0.15">
      <c r="A6" s="4"/>
      <c r="C6" s="307"/>
      <c r="D6" s="300"/>
      <c r="E6" s="144"/>
      <c r="F6" s="145"/>
      <c r="G6" s="145"/>
      <c r="H6" s="145"/>
      <c r="I6" s="307"/>
      <c r="J6" s="300"/>
      <c r="K6" s="300"/>
      <c r="M6" s="4"/>
    </row>
    <row r="7" spans="1:25" ht="20.100000000000001" customHeight="1" x14ac:dyDescent="0.2">
      <c r="A7" s="4"/>
      <c r="C7" s="299" t="s">
        <v>125</v>
      </c>
      <c r="D7" s="299"/>
      <c r="E7" s="299"/>
      <c r="F7" s="6"/>
      <c r="G7" s="6"/>
      <c r="H7" s="6"/>
      <c r="I7" s="2">
        <v>117990</v>
      </c>
      <c r="M7" s="4"/>
      <c r="S7" s="147"/>
      <c r="V7" s="148"/>
      <c r="W7" s="147"/>
      <c r="Y7" s="149"/>
    </row>
    <row r="8" spans="1:25" ht="20.100000000000001" customHeight="1" x14ac:dyDescent="0.25">
      <c r="A8" s="4"/>
      <c r="C8" s="32" t="s">
        <v>107</v>
      </c>
      <c r="D8" s="34" t="s">
        <v>108</v>
      </c>
      <c r="E8" s="31"/>
      <c r="I8" s="32" t="s">
        <v>65</v>
      </c>
      <c r="J8" s="300" t="s">
        <v>66</v>
      </c>
      <c r="K8" s="300"/>
      <c r="M8" s="4"/>
      <c r="S8" s="147"/>
      <c r="V8" s="148"/>
      <c r="W8" s="147"/>
      <c r="Y8" s="149"/>
    </row>
    <row r="9" spans="1:25" ht="20.100000000000001" customHeight="1" x14ac:dyDescent="0.15">
      <c r="A9" s="4"/>
      <c r="C9" s="301" t="s">
        <v>123</v>
      </c>
      <c r="D9" s="301"/>
      <c r="E9" s="301"/>
      <c r="F9" s="7"/>
      <c r="G9" s="7"/>
      <c r="H9" s="7"/>
      <c r="I9" s="302"/>
      <c r="J9" s="302"/>
      <c r="K9" s="302"/>
      <c r="M9" s="4"/>
      <c r="S9" s="147"/>
      <c r="V9" s="148"/>
      <c r="W9" s="147"/>
      <c r="Y9" s="149"/>
    </row>
    <row r="10" spans="1:25" ht="20.100000000000001" customHeight="1" thickBot="1" x14ac:dyDescent="0.2">
      <c r="A10" s="4"/>
      <c r="F10" s="138"/>
      <c r="G10" s="138"/>
      <c r="H10" s="138"/>
      <c r="I10" s="139"/>
      <c r="J10" s="140"/>
      <c r="K10" s="140"/>
      <c r="L10" s="140"/>
      <c r="M10" s="4"/>
      <c r="S10" s="147"/>
      <c r="V10" s="148"/>
      <c r="W10" s="147"/>
      <c r="Y10" s="149"/>
    </row>
    <row r="11" spans="1:25" ht="23.25" customHeight="1" thickTop="1" x14ac:dyDescent="0.15">
      <c r="A11" s="4"/>
      <c r="D11" s="32" t="s">
        <v>109</v>
      </c>
      <c r="F11" s="283" t="s">
        <v>120</v>
      </c>
      <c r="G11" s="284"/>
      <c r="H11" s="284"/>
      <c r="I11" s="284"/>
      <c r="J11" s="284"/>
      <c r="K11" s="284"/>
      <c r="L11" s="284"/>
      <c r="M11" s="4"/>
      <c r="S11" s="147"/>
      <c r="V11" s="148"/>
      <c r="W11" s="147"/>
      <c r="Y11" s="149"/>
    </row>
    <row r="12" spans="1:25" ht="20.100000000000001" customHeight="1" x14ac:dyDescent="0.15">
      <c r="A12" s="4"/>
      <c r="C12" s="34" t="s">
        <v>68</v>
      </c>
      <c r="D12" s="3" t="s">
        <v>121</v>
      </c>
      <c r="E12" s="146"/>
      <c r="F12" s="311" t="s">
        <v>198</v>
      </c>
      <c r="G12" s="312"/>
      <c r="H12" s="312"/>
      <c r="I12" s="312"/>
      <c r="J12" s="312"/>
      <c r="K12" s="312"/>
      <c r="L12" s="312"/>
      <c r="M12" s="4"/>
      <c r="S12" s="147"/>
      <c r="V12" s="148"/>
      <c r="W12" s="147"/>
      <c r="Y12" s="149"/>
    </row>
    <row r="13" spans="1:25" ht="20.100000000000001" customHeight="1" x14ac:dyDescent="0.15">
      <c r="A13" s="4"/>
      <c r="D13" s="32" t="s">
        <v>110</v>
      </c>
      <c r="E13" s="146"/>
      <c r="F13" s="311"/>
      <c r="G13" s="312"/>
      <c r="H13" s="312"/>
      <c r="I13" s="312"/>
      <c r="J13" s="312"/>
      <c r="K13" s="312"/>
      <c r="L13" s="312"/>
      <c r="M13" s="4"/>
      <c r="S13" s="147"/>
      <c r="V13" s="148"/>
      <c r="W13" s="147"/>
      <c r="Y13" s="149"/>
    </row>
    <row r="14" spans="1:25" ht="20.100000000000001" customHeight="1" x14ac:dyDescent="0.15">
      <c r="A14" s="4"/>
      <c r="C14" s="34" t="s">
        <v>68</v>
      </c>
      <c r="D14" s="3" t="s">
        <v>122</v>
      </c>
      <c r="E14" s="146"/>
      <c r="F14" s="311"/>
      <c r="G14" s="312"/>
      <c r="H14" s="312"/>
      <c r="I14" s="312"/>
      <c r="J14" s="312"/>
      <c r="K14" s="312"/>
      <c r="L14" s="312"/>
      <c r="M14" s="4"/>
      <c r="S14" s="147"/>
      <c r="V14" s="148"/>
      <c r="W14" s="147"/>
      <c r="Y14" s="149"/>
    </row>
    <row r="15" spans="1:25" ht="8.25" customHeight="1" x14ac:dyDescent="0.15">
      <c r="A15" s="4"/>
      <c r="F15" s="311"/>
      <c r="G15" s="312"/>
      <c r="H15" s="312"/>
      <c r="I15" s="312"/>
      <c r="J15" s="312"/>
      <c r="K15" s="312"/>
      <c r="L15" s="312"/>
      <c r="M15" s="4"/>
      <c r="S15" s="147"/>
      <c r="V15" s="8"/>
      <c r="W15" s="8"/>
      <c r="Y15" s="149"/>
    </row>
    <row r="16" spans="1:25" ht="22.5" customHeight="1" x14ac:dyDescent="0.15">
      <c r="A16" s="4"/>
      <c r="D16" s="32" t="s">
        <v>69</v>
      </c>
      <c r="F16" s="311"/>
      <c r="G16" s="312"/>
      <c r="H16" s="312"/>
      <c r="I16" s="312"/>
      <c r="J16" s="312"/>
      <c r="K16" s="312"/>
      <c r="L16" s="312"/>
      <c r="M16" s="4"/>
      <c r="N16" s="9"/>
      <c r="O16" s="9"/>
      <c r="S16" s="147"/>
      <c r="V16" s="148"/>
      <c r="W16" s="147"/>
      <c r="Y16" s="149"/>
    </row>
    <row r="17" spans="1:25" s="11" customFormat="1" ht="22.5" customHeight="1" x14ac:dyDescent="0.15">
      <c r="A17" s="10"/>
      <c r="D17" s="152" t="s">
        <v>135</v>
      </c>
      <c r="E17" s="5"/>
      <c r="F17" s="311"/>
      <c r="G17" s="312"/>
      <c r="H17" s="312"/>
      <c r="I17" s="312"/>
      <c r="J17" s="312"/>
      <c r="K17" s="312"/>
      <c r="L17" s="312"/>
      <c r="M17" s="10"/>
      <c r="N17" s="12"/>
      <c r="O17" s="13"/>
      <c r="S17" s="147"/>
      <c r="V17" s="148"/>
      <c r="W17" s="147"/>
      <c r="Y17" s="149"/>
    </row>
    <row r="18" spans="1:25" s="11" customFormat="1" ht="22.5" customHeight="1" x14ac:dyDescent="0.15">
      <c r="A18" s="10"/>
      <c r="D18" s="152" t="s">
        <v>137</v>
      </c>
      <c r="E18" s="5"/>
      <c r="F18" s="311"/>
      <c r="G18" s="312"/>
      <c r="H18" s="312"/>
      <c r="I18" s="312"/>
      <c r="J18" s="312"/>
      <c r="K18" s="312"/>
      <c r="L18" s="312"/>
      <c r="M18" s="10"/>
      <c r="S18" s="147"/>
      <c r="V18" s="148"/>
      <c r="W18" s="147"/>
      <c r="Y18" s="149"/>
    </row>
    <row r="19" spans="1:25" s="11" customFormat="1" ht="22.5" customHeight="1" x14ac:dyDescent="0.15">
      <c r="A19" s="10"/>
      <c r="D19" s="152" t="s">
        <v>138</v>
      </c>
      <c r="E19" s="5"/>
      <c r="F19" s="311"/>
      <c r="G19" s="312"/>
      <c r="H19" s="312"/>
      <c r="I19" s="312"/>
      <c r="J19" s="312"/>
      <c r="K19" s="312"/>
      <c r="L19" s="312"/>
      <c r="M19" s="10"/>
      <c r="S19" s="147"/>
      <c r="V19" s="148"/>
      <c r="W19" s="147"/>
      <c r="Y19" s="149"/>
    </row>
    <row r="20" spans="1:25" s="11" customFormat="1" ht="22.5" customHeight="1" x14ac:dyDescent="0.15">
      <c r="A20" s="10"/>
      <c r="D20" s="152" t="s">
        <v>139</v>
      </c>
      <c r="E20" s="5"/>
      <c r="F20" s="311"/>
      <c r="G20" s="312"/>
      <c r="H20" s="312"/>
      <c r="I20" s="312"/>
      <c r="J20" s="312"/>
      <c r="K20" s="312"/>
      <c r="L20" s="312"/>
      <c r="M20" s="10"/>
      <c r="S20" s="147"/>
      <c r="V20" s="148"/>
      <c r="W20" s="147"/>
    </row>
    <row r="21" spans="1:25" s="11" customFormat="1" ht="22.5" customHeight="1" x14ac:dyDescent="0.15">
      <c r="A21" s="10"/>
      <c r="D21" s="152" t="s">
        <v>136</v>
      </c>
      <c r="E21" s="5"/>
      <c r="F21" s="311"/>
      <c r="G21" s="312"/>
      <c r="H21" s="312"/>
      <c r="I21" s="312"/>
      <c r="J21" s="312"/>
      <c r="K21" s="312"/>
      <c r="L21" s="312"/>
      <c r="M21" s="10"/>
      <c r="S21" s="147"/>
      <c r="V21" s="148"/>
      <c r="W21" s="147"/>
    </row>
    <row r="22" spans="1:25" s="11" customFormat="1" ht="22.5" customHeight="1" x14ac:dyDescent="0.15">
      <c r="A22" s="10"/>
      <c r="D22" s="14"/>
      <c r="E22" s="5"/>
      <c r="F22" s="311"/>
      <c r="G22" s="312"/>
      <c r="H22" s="312"/>
      <c r="I22" s="312"/>
      <c r="J22" s="312"/>
      <c r="K22" s="312"/>
      <c r="L22" s="312"/>
      <c r="M22" s="10"/>
      <c r="S22" s="147"/>
      <c r="V22" s="148"/>
      <c r="W22" s="147"/>
    </row>
    <row r="23" spans="1:25" s="11" customFormat="1" ht="13.5" customHeight="1" x14ac:dyDescent="0.15">
      <c r="A23" s="10"/>
      <c r="F23" s="311"/>
      <c r="G23" s="312"/>
      <c r="H23" s="312"/>
      <c r="I23" s="312"/>
      <c r="J23" s="312"/>
      <c r="K23" s="312"/>
      <c r="L23" s="312"/>
      <c r="M23" s="10"/>
      <c r="S23" s="147"/>
      <c r="V23" s="148"/>
      <c r="W23" s="147"/>
    </row>
    <row r="24" spans="1:25" s="11" customFormat="1" ht="21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S24" s="147"/>
      <c r="V24" s="148"/>
      <c r="W24" s="147"/>
    </row>
    <row r="25" spans="1:25" ht="15.75" customHeight="1" x14ac:dyDescent="0.15">
      <c r="C25" s="15" t="s">
        <v>62</v>
      </c>
      <c r="D25" s="34" t="s">
        <v>67</v>
      </c>
      <c r="I25" s="15"/>
      <c r="J25" s="11"/>
      <c r="S25" s="147"/>
      <c r="V25" s="148"/>
      <c r="W25" s="147"/>
    </row>
    <row r="26" spans="1:25" s="16" customFormat="1" ht="14.25" customHeight="1" x14ac:dyDescent="0.15">
      <c r="C26" s="16" t="s">
        <v>2</v>
      </c>
      <c r="D26" s="33" t="s">
        <v>3</v>
      </c>
      <c r="E26" s="33" t="s">
        <v>61</v>
      </c>
      <c r="F26" s="33" t="s">
        <v>4</v>
      </c>
      <c r="G26" s="33"/>
      <c r="H26" s="33" t="s">
        <v>101</v>
      </c>
      <c r="I26" s="33" t="s">
        <v>103</v>
      </c>
      <c r="J26" s="33" t="s">
        <v>104</v>
      </c>
      <c r="N26" s="33"/>
      <c r="O26" s="33"/>
      <c r="S26" s="147"/>
      <c r="V26" s="148"/>
    </row>
    <row r="27" spans="1:25" s="11" customFormat="1" ht="25.5" customHeight="1" x14ac:dyDescent="0.15">
      <c r="A27" s="29">
        <v>1</v>
      </c>
      <c r="B27" s="11">
        <v>1</v>
      </c>
      <c r="C27" s="20"/>
      <c r="D27" s="153"/>
      <c r="E27" s="154"/>
      <c r="F27" s="155"/>
      <c r="G27" s="153"/>
      <c r="H27" s="223"/>
      <c r="I27" s="183"/>
      <c r="J27" s="183">
        <f>SUM(ROUNDDOWN(F27*I27,0))</f>
        <v>0</v>
      </c>
      <c r="K27" s="17"/>
      <c r="N27" s="12"/>
      <c r="O27" s="13"/>
      <c r="S27" s="147"/>
    </row>
    <row r="28" spans="1:25" s="11" customFormat="1" ht="25.5" customHeight="1" x14ac:dyDescent="0.15">
      <c r="B28" s="11">
        <v>2</v>
      </c>
      <c r="C28" s="20"/>
      <c r="D28" s="228" t="s">
        <v>186</v>
      </c>
      <c r="E28" s="229"/>
      <c r="F28" s="157">
        <v>1</v>
      </c>
      <c r="G28" s="158"/>
      <c r="H28" s="224" t="s">
        <v>105</v>
      </c>
      <c r="I28" s="183"/>
      <c r="J28" s="183">
        <f t="shared" ref="J28:J38" si="0">SUM(ROUNDDOWN(F28*I28,0))</f>
        <v>0</v>
      </c>
      <c r="S28" s="147"/>
    </row>
    <row r="29" spans="1:25" s="11" customFormat="1" ht="25.5" customHeight="1" x14ac:dyDescent="0.15">
      <c r="B29" s="11">
        <v>3</v>
      </c>
      <c r="C29" s="20"/>
      <c r="D29" s="228"/>
      <c r="E29" s="229"/>
      <c r="F29" s="230"/>
      <c r="G29" s="228"/>
      <c r="H29" s="224"/>
      <c r="I29" s="183"/>
      <c r="J29" s="183">
        <f t="shared" si="0"/>
        <v>0</v>
      </c>
      <c r="S29" s="147"/>
    </row>
    <row r="30" spans="1:25" s="11" customFormat="1" ht="25.5" customHeight="1" x14ac:dyDescent="0.15">
      <c r="B30" s="11">
        <v>4</v>
      </c>
      <c r="C30" s="20"/>
      <c r="D30" s="228" t="s">
        <v>186</v>
      </c>
      <c r="E30" s="229"/>
      <c r="F30" s="230">
        <v>1</v>
      </c>
      <c r="G30" s="228"/>
      <c r="H30" s="224" t="s">
        <v>105</v>
      </c>
      <c r="I30" s="183"/>
      <c r="J30" s="183">
        <f t="shared" si="0"/>
        <v>0</v>
      </c>
      <c r="S30" s="147"/>
    </row>
    <row r="31" spans="1:25" s="11" customFormat="1" ht="25.5" customHeight="1" x14ac:dyDescent="0.15">
      <c r="B31" s="11">
        <v>5</v>
      </c>
      <c r="C31" s="20"/>
      <c r="D31" s="228"/>
      <c r="E31" s="229"/>
      <c r="F31" s="230"/>
      <c r="G31" s="228"/>
      <c r="H31" s="224"/>
      <c r="I31" s="183"/>
      <c r="J31" s="183">
        <f t="shared" si="0"/>
        <v>0</v>
      </c>
      <c r="S31" s="147"/>
    </row>
    <row r="32" spans="1:25" s="11" customFormat="1" ht="25.5" customHeight="1" x14ac:dyDescent="0.15">
      <c r="B32" s="11">
        <v>6</v>
      </c>
      <c r="C32" s="20"/>
      <c r="D32" s="228" t="s">
        <v>186</v>
      </c>
      <c r="E32" s="229"/>
      <c r="F32" s="230">
        <v>1</v>
      </c>
      <c r="G32" s="228"/>
      <c r="H32" s="224" t="s">
        <v>105</v>
      </c>
      <c r="I32" s="183"/>
      <c r="J32" s="183">
        <f t="shared" si="0"/>
        <v>0</v>
      </c>
      <c r="S32" s="147"/>
    </row>
    <row r="33" spans="1:19" s="11" customFormat="1" ht="25.5" customHeight="1" x14ac:dyDescent="0.15">
      <c r="B33" s="11">
        <v>7</v>
      </c>
      <c r="C33" s="20"/>
      <c r="D33" s="228"/>
      <c r="E33" s="229"/>
      <c r="F33" s="230"/>
      <c r="G33" s="228"/>
      <c r="H33" s="224"/>
      <c r="I33" s="183"/>
      <c r="J33" s="183">
        <f t="shared" si="0"/>
        <v>0</v>
      </c>
      <c r="S33" s="147"/>
    </row>
    <row r="34" spans="1:19" s="11" customFormat="1" ht="25.5" customHeight="1" x14ac:dyDescent="0.15">
      <c r="B34" s="11">
        <v>8</v>
      </c>
      <c r="C34" s="20"/>
      <c r="D34" s="228"/>
      <c r="E34" s="229"/>
      <c r="F34" s="230"/>
      <c r="G34" s="228"/>
      <c r="H34" s="224"/>
      <c r="I34" s="183"/>
      <c r="J34" s="183">
        <f t="shared" si="0"/>
        <v>0</v>
      </c>
    </row>
    <row r="35" spans="1:19" s="11" customFormat="1" ht="25.5" customHeight="1" x14ac:dyDescent="0.15">
      <c r="B35" s="11">
        <v>9</v>
      </c>
      <c r="C35" s="20"/>
      <c r="D35" s="228"/>
      <c r="E35" s="229"/>
      <c r="F35" s="230"/>
      <c r="G35" s="228"/>
      <c r="H35" s="224"/>
      <c r="I35" s="183"/>
      <c r="J35" s="183">
        <f t="shared" si="0"/>
        <v>0</v>
      </c>
      <c r="N35" s="317"/>
      <c r="O35" s="317"/>
      <c r="P35" s="317"/>
      <c r="Q35" s="317"/>
    </row>
    <row r="36" spans="1:19" s="11" customFormat="1" ht="25.5" customHeight="1" x14ac:dyDescent="0.15">
      <c r="B36" s="11">
        <v>10</v>
      </c>
      <c r="C36" s="20"/>
      <c r="D36" s="228"/>
      <c r="E36" s="229"/>
      <c r="F36" s="230"/>
      <c r="G36" s="228"/>
      <c r="H36" s="224"/>
      <c r="I36" s="183"/>
      <c r="J36" s="183">
        <f t="shared" si="0"/>
        <v>0</v>
      </c>
      <c r="N36" s="317"/>
      <c r="O36" s="317"/>
      <c r="P36" s="317"/>
      <c r="Q36" s="317"/>
      <c r="R36" s="317"/>
      <c r="S36" s="317"/>
    </row>
    <row r="37" spans="1:19" s="11" customFormat="1" ht="25.5" customHeight="1" x14ac:dyDescent="0.15">
      <c r="B37" s="11">
        <v>11</v>
      </c>
      <c r="C37" s="20"/>
      <c r="D37" s="229"/>
      <c r="E37" s="229"/>
      <c r="F37" s="231"/>
      <c r="G37" s="229"/>
      <c r="H37" s="223"/>
      <c r="I37" s="183"/>
      <c r="J37" s="183">
        <f t="shared" si="0"/>
        <v>0</v>
      </c>
      <c r="N37" s="317"/>
      <c r="O37" s="317"/>
      <c r="P37" s="317"/>
      <c r="Q37" s="317"/>
      <c r="R37" s="317"/>
      <c r="S37" s="317"/>
    </row>
    <row r="38" spans="1:19" s="11" customFormat="1" ht="25.5" customHeight="1" x14ac:dyDescent="0.15">
      <c r="B38" s="11">
        <v>12</v>
      </c>
      <c r="C38" s="20"/>
      <c r="D38" s="229"/>
      <c r="E38" s="229"/>
      <c r="F38" s="231"/>
      <c r="G38" s="229"/>
      <c r="H38" s="223"/>
      <c r="I38" s="183"/>
      <c r="J38" s="183">
        <f t="shared" si="0"/>
        <v>0</v>
      </c>
      <c r="N38" s="317"/>
      <c r="O38" s="317"/>
      <c r="P38" s="317"/>
      <c r="Q38" s="317"/>
      <c r="R38" s="317"/>
      <c r="S38" s="317"/>
    </row>
    <row r="39" spans="1:19" s="11" customFormat="1" ht="25.5" customHeight="1" x14ac:dyDescent="0.15">
      <c r="B39" s="11">
        <v>13</v>
      </c>
      <c r="C39" s="20"/>
      <c r="D39" s="229"/>
      <c r="E39" s="229"/>
      <c r="F39" s="231"/>
      <c r="G39" s="229"/>
      <c r="H39" s="225"/>
      <c r="I39" s="183"/>
      <c r="J39" s="183">
        <f>SUM(ROUNDDOWN(F39*I39,0))</f>
        <v>0</v>
      </c>
      <c r="N39" s="317"/>
      <c r="O39" s="317"/>
      <c r="P39" s="317"/>
      <c r="Q39" s="317"/>
      <c r="R39" s="317"/>
      <c r="S39" s="317"/>
    </row>
    <row r="40" spans="1:19" s="11" customFormat="1" ht="25.5" customHeight="1" x14ac:dyDescent="0.15">
      <c r="B40" s="11">
        <v>14</v>
      </c>
      <c r="C40" s="255"/>
      <c r="D40" s="240" t="s">
        <v>169</v>
      </c>
      <c r="E40" s="240" t="s">
        <v>170</v>
      </c>
      <c r="F40" s="241">
        <v>1</v>
      </c>
      <c r="G40" s="240"/>
      <c r="H40" s="242" t="s">
        <v>105</v>
      </c>
      <c r="I40" s="243"/>
      <c r="J40" s="243">
        <f>SUM(E41*E42)</f>
        <v>0</v>
      </c>
      <c r="N40" s="317"/>
      <c r="O40" s="317"/>
      <c r="P40" s="317"/>
      <c r="Q40" s="317"/>
      <c r="R40" s="317"/>
      <c r="S40" s="317"/>
    </row>
    <row r="41" spans="1:19" s="11" customFormat="1" ht="25.5" customHeight="1" x14ac:dyDescent="0.15">
      <c r="B41" s="11">
        <v>15</v>
      </c>
      <c r="C41" s="255"/>
      <c r="D41" s="240" t="s">
        <v>190</v>
      </c>
      <c r="E41" s="236"/>
      <c r="F41" s="241"/>
      <c r="G41" s="240"/>
      <c r="H41" s="242"/>
      <c r="I41" s="243"/>
      <c r="J41" s="243">
        <f t="shared" ref="J41:J51" si="1">SUM(ROUNDDOWN(F41*I41,0))</f>
        <v>0</v>
      </c>
      <c r="N41" s="318" t="s">
        <v>192</v>
      </c>
      <c r="O41" s="318"/>
      <c r="P41" s="318"/>
      <c r="Q41" s="318"/>
      <c r="R41" s="318"/>
      <c r="S41" s="318"/>
    </row>
    <row r="42" spans="1:19" s="11" customFormat="1" ht="25.5" customHeight="1" x14ac:dyDescent="0.15">
      <c r="B42" s="11">
        <v>16</v>
      </c>
      <c r="C42" s="255"/>
      <c r="D42" s="240" t="s">
        <v>191</v>
      </c>
      <c r="E42" s="237"/>
      <c r="F42" s="241"/>
      <c r="G42" s="240"/>
      <c r="H42" s="242"/>
      <c r="I42" s="243"/>
      <c r="J42" s="243">
        <f t="shared" si="1"/>
        <v>0</v>
      </c>
      <c r="N42" s="318"/>
      <c r="O42" s="318"/>
      <c r="P42" s="318"/>
      <c r="Q42" s="318"/>
      <c r="R42" s="318"/>
      <c r="S42" s="318"/>
    </row>
    <row r="43" spans="1:19" s="11" customFormat="1" ht="25.5" customHeight="1" thickBot="1" x14ac:dyDescent="0.2">
      <c r="A43" s="30">
        <v>1</v>
      </c>
      <c r="B43" s="22">
        <v>17</v>
      </c>
      <c r="C43" s="259"/>
      <c r="D43" s="260"/>
      <c r="E43" s="261"/>
      <c r="F43" s="262"/>
      <c r="G43" s="260"/>
      <c r="H43" s="263"/>
      <c r="I43" s="264"/>
      <c r="J43" s="264">
        <f t="shared" si="1"/>
        <v>0</v>
      </c>
      <c r="K43" s="304" t="s">
        <v>63</v>
      </c>
      <c r="L43" s="304"/>
      <c r="M43" s="304"/>
      <c r="N43" s="317"/>
      <c r="O43" s="317"/>
      <c r="P43" s="317"/>
      <c r="Q43" s="317"/>
      <c r="R43" s="317"/>
      <c r="S43" s="317"/>
    </row>
    <row r="44" spans="1:19" s="11" customFormat="1" ht="25.5" customHeight="1" thickTop="1" x14ac:dyDescent="0.15">
      <c r="A44" s="246"/>
      <c r="B44" s="25"/>
      <c r="C44" s="309" t="s">
        <v>195</v>
      </c>
      <c r="D44" s="310"/>
      <c r="E44" s="310"/>
      <c r="F44" s="257"/>
      <c r="G44" s="256"/>
      <c r="H44" s="258"/>
      <c r="I44" s="243"/>
      <c r="J44" s="243"/>
      <c r="K44" s="246"/>
      <c r="L44" s="246"/>
      <c r="M44" s="246"/>
      <c r="N44" s="245"/>
      <c r="O44" s="245"/>
      <c r="P44" s="245"/>
      <c r="Q44" s="245"/>
      <c r="R44" s="245"/>
      <c r="S44" s="245"/>
    </row>
    <row r="45" spans="1:19" s="11" customFormat="1" ht="25.5" customHeight="1" x14ac:dyDescent="0.15">
      <c r="A45" s="246"/>
      <c r="B45" s="25"/>
      <c r="C45" s="303" t="s">
        <v>193</v>
      </c>
      <c r="D45" s="303"/>
      <c r="E45" s="303"/>
      <c r="F45" s="303"/>
      <c r="G45" s="303"/>
      <c r="H45" s="303"/>
      <c r="I45" s="303"/>
      <c r="J45" s="303"/>
      <c r="K45" s="246"/>
      <c r="L45" s="246"/>
      <c r="M45" s="246"/>
      <c r="N45" s="245"/>
      <c r="O45" s="245"/>
      <c r="P45" s="245"/>
      <c r="Q45" s="245"/>
      <c r="R45" s="245"/>
      <c r="S45" s="245"/>
    </row>
    <row r="46" spans="1:19" s="11" customFormat="1" ht="25.5" customHeight="1" x14ac:dyDescent="0.15">
      <c r="A46" s="246"/>
      <c r="B46" s="25"/>
      <c r="C46" s="314" t="s">
        <v>196</v>
      </c>
      <c r="D46" s="303"/>
      <c r="E46" s="303"/>
      <c r="F46" s="303"/>
      <c r="G46" s="303"/>
      <c r="H46" s="303"/>
      <c r="I46" s="303"/>
      <c r="J46" s="243"/>
      <c r="K46" s="246"/>
      <c r="L46" s="246"/>
      <c r="M46" s="246"/>
      <c r="N46" s="245"/>
      <c r="O46" s="245"/>
      <c r="P46" s="245"/>
      <c r="Q46" s="245"/>
      <c r="R46" s="245"/>
      <c r="S46" s="245"/>
    </row>
    <row r="47" spans="1:19" s="11" customFormat="1" ht="25.5" customHeight="1" x14ac:dyDescent="0.15">
      <c r="A47" s="246"/>
      <c r="B47" s="25"/>
      <c r="C47" s="303"/>
      <c r="D47" s="303"/>
      <c r="E47" s="303"/>
      <c r="F47" s="303"/>
      <c r="G47" s="303"/>
      <c r="H47" s="303"/>
      <c r="I47" s="303"/>
      <c r="J47" s="243"/>
      <c r="K47" s="246"/>
      <c r="L47" s="246"/>
      <c r="M47" s="246"/>
      <c r="N47" s="245"/>
      <c r="O47" s="245"/>
      <c r="P47" s="245"/>
      <c r="Q47" s="245"/>
      <c r="R47" s="245"/>
      <c r="S47" s="245"/>
    </row>
    <row r="48" spans="1:19" s="11" customFormat="1" ht="25.5" customHeight="1" x14ac:dyDescent="0.15">
      <c r="A48" s="246"/>
      <c r="B48" s="25"/>
      <c r="C48" s="303"/>
      <c r="D48" s="303"/>
      <c r="E48" s="303"/>
      <c r="F48" s="303"/>
      <c r="G48" s="303"/>
      <c r="H48" s="303"/>
      <c r="I48" s="303"/>
      <c r="J48" s="243"/>
      <c r="K48" s="246"/>
      <c r="L48" s="246"/>
      <c r="M48" s="246"/>
      <c r="N48" s="245"/>
      <c r="O48" s="245"/>
      <c r="P48" s="245"/>
      <c r="Q48" s="245"/>
      <c r="R48" s="245"/>
      <c r="S48" s="245"/>
    </row>
    <row r="49" spans="1:19" s="11" customFormat="1" ht="25.5" customHeight="1" thickBot="1" x14ac:dyDescent="0.2">
      <c r="A49" s="246"/>
      <c r="B49" s="25"/>
      <c r="C49" s="315" t="s">
        <v>197</v>
      </c>
      <c r="D49" s="316"/>
      <c r="E49" s="316"/>
      <c r="F49" s="316"/>
      <c r="G49" s="316"/>
      <c r="H49" s="316"/>
      <c r="I49" s="316"/>
      <c r="J49" s="243"/>
      <c r="K49" s="246"/>
      <c r="L49" s="246"/>
      <c r="M49" s="246"/>
      <c r="N49" s="245"/>
      <c r="O49" s="245"/>
      <c r="P49" s="245"/>
      <c r="Q49" s="245"/>
      <c r="R49" s="245"/>
      <c r="S49" s="245"/>
    </row>
    <row r="50" spans="1:19" s="11" customFormat="1" ht="27" customHeight="1" thickTop="1" x14ac:dyDescent="0.15">
      <c r="A50" s="247">
        <v>2</v>
      </c>
      <c r="B50" s="248">
        <v>1</v>
      </c>
      <c r="C50" s="249"/>
      <c r="D50" s="250"/>
      <c r="E50" s="251"/>
      <c r="F50" s="252"/>
      <c r="G50" s="250"/>
      <c r="H50" s="253"/>
      <c r="I50" s="254"/>
      <c r="J50" s="254">
        <f>SUM(ROUNDDOWN(F50*I50,0))</f>
        <v>0</v>
      </c>
      <c r="K50" s="248"/>
      <c r="L50" s="248"/>
      <c r="M50" s="248"/>
      <c r="N50" s="244"/>
    </row>
    <row r="51" spans="1:19" s="11" customFormat="1" ht="27" customHeight="1" x14ac:dyDescent="0.15">
      <c r="B51" s="11">
        <v>2</v>
      </c>
      <c r="C51" s="1"/>
      <c r="D51" s="215"/>
      <c r="E51" s="216"/>
      <c r="F51" s="155"/>
      <c r="G51" s="153"/>
      <c r="H51" s="223"/>
      <c r="I51" s="183"/>
      <c r="J51" s="183">
        <f t="shared" si="1"/>
        <v>0</v>
      </c>
      <c r="N51" s="244"/>
    </row>
    <row r="52" spans="1:19" s="11" customFormat="1" ht="27" customHeight="1" x14ac:dyDescent="0.15">
      <c r="B52" s="11">
        <v>3</v>
      </c>
      <c r="C52" s="1"/>
      <c r="D52" s="153"/>
      <c r="E52" s="154"/>
      <c r="F52" s="155"/>
      <c r="G52" s="153"/>
      <c r="H52" s="223"/>
      <c r="I52" s="183"/>
      <c r="J52" s="183">
        <f t="shared" ref="J52:J65" si="2">SUM(ROUNDDOWN(F52*I52,0))</f>
        <v>0</v>
      </c>
      <c r="N52" s="244"/>
    </row>
    <row r="53" spans="1:19" s="11" customFormat="1" ht="27" customHeight="1" x14ac:dyDescent="0.15">
      <c r="B53" s="11">
        <v>4</v>
      </c>
      <c r="C53" s="1"/>
      <c r="D53" s="153"/>
      <c r="E53" s="154"/>
      <c r="F53" s="155"/>
      <c r="G53" s="153"/>
      <c r="H53" s="223"/>
      <c r="I53" s="183"/>
      <c r="J53" s="183">
        <f t="shared" si="2"/>
        <v>0</v>
      </c>
      <c r="N53" s="244"/>
    </row>
    <row r="54" spans="1:19" s="11" customFormat="1" ht="27" customHeight="1" x14ac:dyDescent="0.15">
      <c r="B54" s="11">
        <v>5</v>
      </c>
      <c r="C54" s="1"/>
      <c r="D54" s="153"/>
      <c r="E54" s="154"/>
      <c r="F54" s="155"/>
      <c r="G54" s="153"/>
      <c r="H54" s="223"/>
      <c r="I54" s="183"/>
      <c r="J54" s="183">
        <f t="shared" si="2"/>
        <v>0</v>
      </c>
      <c r="N54" s="244"/>
    </row>
    <row r="55" spans="1:19" s="11" customFormat="1" ht="27" customHeight="1" x14ac:dyDescent="0.15">
      <c r="B55" s="11">
        <v>6</v>
      </c>
      <c r="C55" s="1"/>
      <c r="D55" s="153"/>
      <c r="E55" s="154"/>
      <c r="F55" s="155"/>
      <c r="G55" s="153"/>
      <c r="H55" s="223"/>
      <c r="I55" s="183"/>
      <c r="J55" s="183">
        <f t="shared" si="2"/>
        <v>0</v>
      </c>
    </row>
    <row r="56" spans="1:19" s="11" customFormat="1" ht="27" customHeight="1" x14ac:dyDescent="0.15">
      <c r="B56" s="11">
        <v>7</v>
      </c>
      <c r="C56" s="1"/>
      <c r="D56" s="153"/>
      <c r="E56" s="154"/>
      <c r="F56" s="155"/>
      <c r="G56" s="153"/>
      <c r="H56" s="223"/>
      <c r="I56" s="183"/>
      <c r="J56" s="183">
        <f t="shared" si="2"/>
        <v>0</v>
      </c>
    </row>
    <row r="57" spans="1:19" s="11" customFormat="1" ht="27" customHeight="1" x14ac:dyDescent="0.15">
      <c r="B57" s="11">
        <v>8</v>
      </c>
      <c r="C57" s="1"/>
      <c r="D57" s="153"/>
      <c r="E57" s="154"/>
      <c r="F57" s="155"/>
      <c r="G57" s="153"/>
      <c r="H57" s="223"/>
      <c r="I57" s="183"/>
      <c r="J57" s="183">
        <f t="shared" si="2"/>
        <v>0</v>
      </c>
    </row>
    <row r="58" spans="1:19" s="11" customFormat="1" ht="27" customHeight="1" x14ac:dyDescent="0.15">
      <c r="B58" s="11">
        <v>9</v>
      </c>
      <c r="C58" s="1"/>
      <c r="D58" s="153"/>
      <c r="E58" s="154"/>
      <c r="F58" s="155"/>
      <c r="G58" s="153"/>
      <c r="H58" s="223"/>
      <c r="I58" s="183"/>
      <c r="J58" s="183">
        <f t="shared" si="2"/>
        <v>0</v>
      </c>
    </row>
    <row r="59" spans="1:19" s="11" customFormat="1" ht="27" customHeight="1" x14ac:dyDescent="0.15">
      <c r="B59" s="11">
        <v>10</v>
      </c>
      <c r="C59" s="1"/>
      <c r="D59" s="153"/>
      <c r="E59" s="154"/>
      <c r="F59" s="155"/>
      <c r="G59" s="153"/>
      <c r="H59" s="223"/>
      <c r="I59" s="183"/>
      <c r="J59" s="183">
        <f t="shared" si="2"/>
        <v>0</v>
      </c>
    </row>
    <row r="60" spans="1:19" s="11" customFormat="1" ht="27" customHeight="1" x14ac:dyDescent="0.15">
      <c r="B60" s="11">
        <v>11</v>
      </c>
      <c r="C60" s="1"/>
      <c r="D60" s="153"/>
      <c r="E60" s="154"/>
      <c r="F60" s="155"/>
      <c r="G60" s="153"/>
      <c r="H60" s="223"/>
      <c r="I60" s="183"/>
      <c r="J60" s="183">
        <f t="shared" si="2"/>
        <v>0</v>
      </c>
    </row>
    <row r="61" spans="1:19" s="11" customFormat="1" ht="27" customHeight="1" x14ac:dyDescent="0.15">
      <c r="B61" s="11">
        <v>12</v>
      </c>
      <c r="C61" s="1"/>
      <c r="D61" s="153"/>
      <c r="E61" s="154"/>
      <c r="F61" s="155"/>
      <c r="G61" s="153"/>
      <c r="H61" s="223"/>
      <c r="I61" s="183"/>
      <c r="J61" s="183">
        <f t="shared" si="2"/>
        <v>0</v>
      </c>
    </row>
    <row r="62" spans="1:19" s="11" customFormat="1" ht="27" customHeight="1" x14ac:dyDescent="0.15">
      <c r="B62" s="11">
        <v>13</v>
      </c>
      <c r="C62" s="1"/>
      <c r="D62" s="153"/>
      <c r="E62" s="154"/>
      <c r="F62" s="155"/>
      <c r="G62" s="153"/>
      <c r="H62" s="223"/>
      <c r="I62" s="183"/>
      <c r="J62" s="183">
        <f t="shared" si="2"/>
        <v>0</v>
      </c>
    </row>
    <row r="63" spans="1:19" s="11" customFormat="1" ht="27" customHeight="1" x14ac:dyDescent="0.15">
      <c r="B63" s="11">
        <v>14</v>
      </c>
      <c r="C63" s="1"/>
      <c r="D63" s="153"/>
      <c r="E63" s="154"/>
      <c r="F63" s="155"/>
      <c r="G63" s="153"/>
      <c r="H63" s="223"/>
      <c r="I63" s="183"/>
      <c r="J63" s="183">
        <f t="shared" si="2"/>
        <v>0</v>
      </c>
    </row>
    <row r="64" spans="1:19" s="11" customFormat="1" ht="27" customHeight="1" x14ac:dyDescent="0.15">
      <c r="B64" s="11">
        <v>15</v>
      </c>
      <c r="C64" s="1"/>
      <c r="D64" s="153"/>
      <c r="E64" s="156"/>
      <c r="F64" s="155"/>
      <c r="G64" s="153"/>
      <c r="H64" s="223"/>
      <c r="I64" s="183"/>
      <c r="J64" s="183">
        <f t="shared" si="2"/>
        <v>0</v>
      </c>
    </row>
    <row r="65" spans="1:13" s="11" customFormat="1" ht="27" customHeight="1" x14ac:dyDescent="0.15">
      <c r="B65" s="11">
        <v>16</v>
      </c>
      <c r="C65" s="1"/>
      <c r="D65" s="153"/>
      <c r="E65" s="156"/>
      <c r="F65" s="155"/>
      <c r="G65" s="153"/>
      <c r="H65" s="223"/>
      <c r="I65" s="183"/>
      <c r="J65" s="183">
        <f t="shared" si="2"/>
        <v>0</v>
      </c>
    </row>
    <row r="66" spans="1:13" s="11" customFormat="1" ht="27" customHeight="1" thickBot="1" x14ac:dyDescent="0.2">
      <c r="A66" s="30">
        <v>2</v>
      </c>
      <c r="B66" s="22">
        <v>17</v>
      </c>
      <c r="C66" s="26"/>
      <c r="D66" s="27"/>
      <c r="E66" s="28"/>
      <c r="F66" s="36"/>
      <c r="G66" s="27"/>
      <c r="H66" s="226"/>
      <c r="I66" s="184"/>
      <c r="J66" s="184">
        <f t="shared" ref="J66" si="3">SUM(ROUNDDOWN(F66*I66,0))</f>
        <v>0</v>
      </c>
      <c r="K66" s="304" t="s">
        <v>63</v>
      </c>
      <c r="L66" s="304"/>
      <c r="M66" s="304"/>
    </row>
    <row r="67" spans="1:13" s="11" customFormat="1" ht="27" customHeight="1" thickTop="1" x14ac:dyDescent="0.15">
      <c r="A67" s="29">
        <v>3</v>
      </c>
      <c r="B67" s="11">
        <v>1</v>
      </c>
      <c r="C67" s="1"/>
      <c r="D67" s="19"/>
      <c r="E67" s="18"/>
      <c r="F67" s="35"/>
      <c r="G67" s="19"/>
      <c r="H67" s="223"/>
      <c r="I67" s="254"/>
      <c r="J67" s="254">
        <f>SUM(ROUNDDOWN(F67*I67,0))</f>
        <v>0</v>
      </c>
    </row>
    <row r="68" spans="1:13" s="11" customFormat="1" ht="27" customHeight="1" x14ac:dyDescent="0.15">
      <c r="B68" s="11">
        <v>2</v>
      </c>
      <c r="C68" s="1"/>
      <c r="D68" s="19"/>
      <c r="E68" s="18"/>
      <c r="F68" s="35"/>
      <c r="G68" s="19"/>
      <c r="H68" s="223"/>
      <c r="I68" s="183"/>
      <c r="J68" s="183">
        <f t="shared" ref="J68:J83" si="4">SUM(ROUNDDOWN(F68*I68,0))</f>
        <v>0</v>
      </c>
    </row>
    <row r="69" spans="1:13" s="11" customFormat="1" ht="27" customHeight="1" x14ac:dyDescent="0.15">
      <c r="B69" s="11">
        <v>3</v>
      </c>
      <c r="C69" s="1"/>
      <c r="D69" s="215"/>
      <c r="E69" s="18"/>
      <c r="F69" s="35"/>
      <c r="G69" s="19"/>
      <c r="H69" s="223"/>
      <c r="I69" s="183"/>
      <c r="J69" s="183">
        <f t="shared" si="4"/>
        <v>0</v>
      </c>
    </row>
    <row r="70" spans="1:13" s="11" customFormat="1" ht="27" customHeight="1" x14ac:dyDescent="0.15">
      <c r="A70" s="24"/>
      <c r="B70" s="25">
        <v>4</v>
      </c>
      <c r="C70" s="1"/>
      <c r="D70" s="19"/>
      <c r="E70" s="18"/>
      <c r="F70" s="35"/>
      <c r="G70" s="19"/>
      <c r="H70" s="223"/>
      <c r="I70" s="183"/>
      <c r="J70" s="183">
        <f t="shared" si="4"/>
        <v>0</v>
      </c>
      <c r="K70" s="313"/>
      <c r="L70" s="313"/>
      <c r="M70" s="313"/>
    </row>
    <row r="71" spans="1:13" s="11" customFormat="1" ht="27" customHeight="1" x14ac:dyDescent="0.15">
      <c r="A71" s="23"/>
      <c r="B71" s="11">
        <v>5</v>
      </c>
      <c r="C71" s="1"/>
      <c r="D71" s="19"/>
      <c r="E71" s="18"/>
      <c r="F71" s="35"/>
      <c r="G71" s="19"/>
      <c r="H71" s="223"/>
      <c r="I71" s="183"/>
      <c r="J71" s="183">
        <f t="shared" si="4"/>
        <v>0</v>
      </c>
    </row>
    <row r="72" spans="1:13" s="11" customFormat="1" ht="27" customHeight="1" x14ac:dyDescent="0.15">
      <c r="B72" s="11">
        <v>6</v>
      </c>
      <c r="C72" s="1"/>
      <c r="D72" s="19"/>
      <c r="E72" s="18"/>
      <c r="F72" s="35"/>
      <c r="G72" s="19"/>
      <c r="H72" s="223"/>
      <c r="I72" s="183"/>
      <c r="J72" s="183">
        <f t="shared" si="4"/>
        <v>0</v>
      </c>
    </row>
    <row r="73" spans="1:13" s="11" customFormat="1" ht="27" customHeight="1" x14ac:dyDescent="0.15">
      <c r="B73" s="11">
        <v>7</v>
      </c>
      <c r="C73" s="1"/>
      <c r="D73" s="19"/>
      <c r="E73" s="18"/>
      <c r="F73" s="35"/>
      <c r="G73" s="19"/>
      <c r="H73" s="223"/>
      <c r="I73" s="183"/>
      <c r="J73" s="183">
        <f t="shared" si="4"/>
        <v>0</v>
      </c>
    </row>
    <row r="74" spans="1:13" s="11" customFormat="1" ht="27" customHeight="1" x14ac:dyDescent="0.15">
      <c r="B74" s="11">
        <v>8</v>
      </c>
      <c r="C74" s="1"/>
      <c r="D74" s="19"/>
      <c r="E74" s="18"/>
      <c r="F74" s="35"/>
      <c r="G74" s="19"/>
      <c r="H74" s="223"/>
      <c r="I74" s="183"/>
      <c r="J74" s="183">
        <f t="shared" si="4"/>
        <v>0</v>
      </c>
    </row>
    <row r="75" spans="1:13" s="11" customFormat="1" ht="27" customHeight="1" x14ac:dyDescent="0.15">
      <c r="B75" s="11">
        <v>9</v>
      </c>
      <c r="C75" s="1"/>
      <c r="D75" s="19"/>
      <c r="E75" s="18"/>
      <c r="F75" s="35"/>
      <c r="G75" s="19"/>
      <c r="H75" s="223"/>
      <c r="I75" s="183"/>
      <c r="J75" s="183">
        <f t="shared" si="4"/>
        <v>0</v>
      </c>
    </row>
    <row r="76" spans="1:13" s="11" customFormat="1" ht="27" customHeight="1" x14ac:dyDescent="0.15">
      <c r="B76" s="11">
        <v>10</v>
      </c>
      <c r="C76" s="1"/>
      <c r="D76" s="19"/>
      <c r="E76" s="18"/>
      <c r="F76" s="35"/>
      <c r="G76" s="19"/>
      <c r="H76" s="223"/>
      <c r="I76" s="183"/>
      <c r="J76" s="183">
        <f t="shared" si="4"/>
        <v>0</v>
      </c>
    </row>
    <row r="77" spans="1:13" s="11" customFormat="1" ht="27" customHeight="1" x14ac:dyDescent="0.15">
      <c r="B77" s="11">
        <v>11</v>
      </c>
      <c r="C77" s="1"/>
      <c r="D77" s="19"/>
      <c r="E77" s="18"/>
      <c r="F77" s="35"/>
      <c r="G77" s="19"/>
      <c r="H77" s="223"/>
      <c r="I77" s="183"/>
      <c r="J77" s="183">
        <f t="shared" si="4"/>
        <v>0</v>
      </c>
    </row>
    <row r="78" spans="1:13" s="11" customFormat="1" ht="27" customHeight="1" x14ac:dyDescent="0.15">
      <c r="B78" s="11">
        <v>12</v>
      </c>
      <c r="C78" s="1"/>
      <c r="D78" s="19"/>
      <c r="E78" s="18"/>
      <c r="F78" s="35"/>
      <c r="G78" s="19"/>
      <c r="H78" s="223"/>
      <c r="I78" s="183"/>
      <c r="J78" s="183">
        <f t="shared" si="4"/>
        <v>0</v>
      </c>
    </row>
    <row r="79" spans="1:13" s="11" customFormat="1" ht="27" customHeight="1" x14ac:dyDescent="0.15">
      <c r="B79" s="11">
        <v>13</v>
      </c>
      <c r="C79" s="1"/>
      <c r="D79" s="19"/>
      <c r="E79" s="18"/>
      <c r="F79" s="35"/>
      <c r="G79" s="19"/>
      <c r="H79" s="223"/>
      <c r="I79" s="183"/>
      <c r="J79" s="183">
        <f t="shared" si="4"/>
        <v>0</v>
      </c>
    </row>
    <row r="80" spans="1:13" s="11" customFormat="1" ht="27" customHeight="1" x14ac:dyDescent="0.15">
      <c r="B80" s="11">
        <v>14</v>
      </c>
      <c r="C80" s="1"/>
      <c r="D80" s="19"/>
      <c r="E80" s="18"/>
      <c r="F80" s="35"/>
      <c r="G80" s="19"/>
      <c r="H80" s="223"/>
      <c r="I80" s="183"/>
      <c r="J80" s="183">
        <f t="shared" si="4"/>
        <v>0</v>
      </c>
    </row>
    <row r="81" spans="1:13" s="11" customFormat="1" ht="27" customHeight="1" x14ac:dyDescent="0.15">
      <c r="B81" s="11">
        <v>15</v>
      </c>
      <c r="C81" s="1"/>
      <c r="D81" s="19"/>
      <c r="E81" s="21"/>
      <c r="F81" s="35"/>
      <c r="G81" s="19"/>
      <c r="H81" s="223"/>
      <c r="I81" s="183"/>
      <c r="J81" s="183">
        <f t="shared" si="4"/>
        <v>0</v>
      </c>
    </row>
    <row r="82" spans="1:13" s="11" customFormat="1" ht="27" customHeight="1" x14ac:dyDescent="0.15">
      <c r="B82" s="11">
        <v>16</v>
      </c>
      <c r="C82" s="1"/>
      <c r="D82" s="19"/>
      <c r="E82" s="21"/>
      <c r="F82" s="35"/>
      <c r="G82" s="19"/>
      <c r="H82" s="223"/>
      <c r="I82" s="183"/>
      <c r="J82" s="183">
        <f t="shared" si="4"/>
        <v>0</v>
      </c>
    </row>
    <row r="83" spans="1:13" s="11" customFormat="1" ht="27" customHeight="1" thickBot="1" x14ac:dyDescent="0.2">
      <c r="A83" s="30">
        <v>3</v>
      </c>
      <c r="B83" s="22">
        <v>17</v>
      </c>
      <c r="C83" s="26"/>
      <c r="D83" s="27"/>
      <c r="E83" s="28"/>
      <c r="F83" s="36"/>
      <c r="G83" s="27"/>
      <c r="H83" s="227"/>
      <c r="I83" s="184"/>
      <c r="J83" s="184">
        <f t="shared" si="4"/>
        <v>0</v>
      </c>
      <c r="K83" s="304" t="s">
        <v>63</v>
      </c>
      <c r="L83" s="304"/>
      <c r="M83" s="304"/>
    </row>
    <row r="84" spans="1:13" s="11" customFormat="1" ht="27" customHeight="1" thickTop="1" x14ac:dyDescent="0.15">
      <c r="A84" s="29">
        <v>4</v>
      </c>
      <c r="B84" s="11">
        <v>1</v>
      </c>
      <c r="C84" s="1"/>
      <c r="D84" s="19"/>
      <c r="E84" s="18"/>
      <c r="F84" s="35"/>
      <c r="G84" s="19"/>
      <c r="H84" s="223"/>
      <c r="I84" s="254"/>
      <c r="J84" s="254">
        <f>SUM(ROUNDDOWN(F84*I84,0))</f>
        <v>0</v>
      </c>
    </row>
    <row r="85" spans="1:13" s="11" customFormat="1" ht="27" customHeight="1" x14ac:dyDescent="0.15">
      <c r="B85" s="11">
        <v>2</v>
      </c>
      <c r="C85" s="1"/>
      <c r="D85" s="229"/>
      <c r="E85" s="229"/>
      <c r="F85" s="35"/>
      <c r="G85" s="19"/>
      <c r="H85" s="223"/>
      <c r="I85" s="183"/>
      <c r="J85" s="183">
        <f t="shared" ref="J85:J100" si="5">SUM(ROUNDDOWN(F85*I85,0))</f>
        <v>0</v>
      </c>
    </row>
    <row r="86" spans="1:13" s="11" customFormat="1" ht="27" customHeight="1" x14ac:dyDescent="0.15">
      <c r="B86" s="11">
        <v>3</v>
      </c>
      <c r="C86" s="1"/>
      <c r="D86" s="229"/>
      <c r="E86" s="229"/>
      <c r="F86" s="35"/>
      <c r="G86" s="19"/>
      <c r="H86" s="223"/>
      <c r="I86" s="183"/>
      <c r="J86" s="183">
        <f t="shared" si="5"/>
        <v>0</v>
      </c>
    </row>
    <row r="87" spans="1:13" s="11" customFormat="1" ht="27" customHeight="1" x14ac:dyDescent="0.15">
      <c r="B87" s="25">
        <v>4</v>
      </c>
      <c r="C87" s="1"/>
      <c r="D87" s="229"/>
      <c r="E87" s="229"/>
      <c r="F87" s="231"/>
      <c r="G87" s="229"/>
      <c r="H87" s="223"/>
      <c r="I87" s="183"/>
      <c r="J87" s="183">
        <f t="shared" si="5"/>
        <v>0</v>
      </c>
    </row>
    <row r="88" spans="1:13" s="11" customFormat="1" ht="27" customHeight="1" x14ac:dyDescent="0.15">
      <c r="B88" s="11">
        <v>5</v>
      </c>
      <c r="C88" s="1"/>
      <c r="D88" s="229"/>
      <c r="E88" s="229"/>
      <c r="F88" s="231"/>
      <c r="G88" s="229"/>
      <c r="H88" s="223"/>
      <c r="I88" s="183"/>
      <c r="J88" s="183">
        <f t="shared" si="5"/>
        <v>0</v>
      </c>
    </row>
    <row r="89" spans="1:13" s="11" customFormat="1" ht="27" customHeight="1" x14ac:dyDescent="0.15">
      <c r="B89" s="11">
        <v>6</v>
      </c>
      <c r="C89" s="1"/>
      <c r="D89" s="229"/>
      <c r="E89" s="229"/>
      <c r="F89" s="231"/>
      <c r="G89" s="229"/>
      <c r="H89" s="223"/>
      <c r="I89" s="183"/>
      <c r="J89" s="183">
        <f t="shared" si="5"/>
        <v>0</v>
      </c>
    </row>
    <row r="90" spans="1:13" s="11" customFormat="1" ht="27" customHeight="1" x14ac:dyDescent="0.15">
      <c r="B90" s="11">
        <v>7</v>
      </c>
      <c r="C90" s="1"/>
      <c r="D90" s="229"/>
      <c r="E90" s="229"/>
      <c r="F90" s="231"/>
      <c r="G90" s="229"/>
      <c r="H90" s="225"/>
      <c r="I90" s="183"/>
      <c r="J90" s="183">
        <f t="shared" si="5"/>
        <v>0</v>
      </c>
    </row>
    <row r="91" spans="1:13" s="11" customFormat="1" ht="27" customHeight="1" x14ac:dyDescent="0.15">
      <c r="B91" s="11">
        <v>8</v>
      </c>
      <c r="C91" s="1"/>
      <c r="D91" s="229"/>
      <c r="E91" s="229"/>
      <c r="F91" s="231"/>
      <c r="G91" s="229"/>
      <c r="H91" s="225"/>
      <c r="I91" s="183"/>
      <c r="J91" s="183">
        <f t="shared" si="5"/>
        <v>0</v>
      </c>
    </row>
    <row r="92" spans="1:13" s="11" customFormat="1" ht="27" customHeight="1" x14ac:dyDescent="0.15">
      <c r="B92" s="11">
        <v>9</v>
      </c>
      <c r="C92" s="1"/>
      <c r="D92" s="229"/>
      <c r="E92" s="229"/>
      <c r="F92" s="231"/>
      <c r="G92" s="229"/>
      <c r="H92" s="225"/>
      <c r="I92" s="183"/>
      <c r="J92" s="183">
        <f t="shared" si="5"/>
        <v>0</v>
      </c>
    </row>
    <row r="93" spans="1:13" s="11" customFormat="1" ht="27" customHeight="1" x14ac:dyDescent="0.15">
      <c r="B93" s="11">
        <v>10</v>
      </c>
      <c r="C93" s="1"/>
      <c r="D93" s="229"/>
      <c r="E93" s="229"/>
      <c r="F93" s="231"/>
      <c r="G93" s="229"/>
      <c r="H93" s="225"/>
      <c r="I93" s="183"/>
      <c r="J93" s="183">
        <f t="shared" si="5"/>
        <v>0</v>
      </c>
    </row>
    <row r="94" spans="1:13" s="11" customFormat="1" ht="27" customHeight="1" x14ac:dyDescent="0.15">
      <c r="B94" s="11">
        <v>11</v>
      </c>
      <c r="C94" s="1"/>
      <c r="D94" s="229"/>
      <c r="E94" s="229"/>
      <c r="F94" s="231"/>
      <c r="G94" s="229"/>
      <c r="H94" s="225"/>
      <c r="I94" s="183"/>
      <c r="J94" s="183">
        <f t="shared" si="5"/>
        <v>0</v>
      </c>
    </row>
    <row r="95" spans="1:13" s="11" customFormat="1" ht="27" customHeight="1" x14ac:dyDescent="0.15">
      <c r="B95" s="11">
        <v>12</v>
      </c>
      <c r="C95" s="1"/>
      <c r="D95" s="229"/>
      <c r="E95" s="229"/>
      <c r="F95" s="231"/>
      <c r="G95" s="229"/>
      <c r="H95" s="225"/>
      <c r="I95" s="183"/>
      <c r="J95" s="183">
        <f t="shared" si="5"/>
        <v>0</v>
      </c>
    </row>
    <row r="96" spans="1:13" s="11" customFormat="1" ht="27" customHeight="1" x14ac:dyDescent="0.15">
      <c r="B96" s="11">
        <v>13</v>
      </c>
      <c r="C96" s="1"/>
      <c r="D96" s="229"/>
      <c r="E96" s="229"/>
      <c r="F96" s="231"/>
      <c r="G96" s="229"/>
      <c r="H96" s="225"/>
      <c r="I96" s="183"/>
      <c r="J96" s="183">
        <f t="shared" si="5"/>
        <v>0</v>
      </c>
    </row>
    <row r="97" spans="1:13" s="11" customFormat="1" ht="27" customHeight="1" x14ac:dyDescent="0.15">
      <c r="B97" s="11">
        <v>14</v>
      </c>
      <c r="C97" s="1"/>
      <c r="D97" s="229"/>
      <c r="E97" s="229"/>
      <c r="F97" s="231"/>
      <c r="G97" s="229"/>
      <c r="H97" s="225"/>
      <c r="I97" s="183"/>
      <c r="J97" s="183">
        <f t="shared" si="5"/>
        <v>0</v>
      </c>
    </row>
    <row r="98" spans="1:13" s="11" customFormat="1" ht="27" customHeight="1" x14ac:dyDescent="0.15">
      <c r="B98" s="11">
        <v>15</v>
      </c>
      <c r="C98" s="1"/>
      <c r="D98" s="229"/>
      <c r="E98" s="229"/>
      <c r="F98" s="231"/>
      <c r="G98" s="229"/>
      <c r="H98" s="225"/>
      <c r="I98" s="183"/>
      <c r="J98" s="183">
        <f t="shared" si="5"/>
        <v>0</v>
      </c>
    </row>
    <row r="99" spans="1:13" s="11" customFormat="1" ht="27" customHeight="1" x14ac:dyDescent="0.15">
      <c r="B99" s="11">
        <v>16</v>
      </c>
      <c r="C99" s="1"/>
      <c r="D99" s="229"/>
      <c r="E99" s="229"/>
      <c r="F99" s="231"/>
      <c r="G99" s="229"/>
      <c r="H99" s="225"/>
      <c r="I99" s="183"/>
      <c r="J99" s="183">
        <f t="shared" si="5"/>
        <v>0</v>
      </c>
    </row>
    <row r="100" spans="1:13" s="11" customFormat="1" ht="27" customHeight="1" thickBot="1" x14ac:dyDescent="0.2">
      <c r="A100" s="30">
        <v>4</v>
      </c>
      <c r="B100" s="22">
        <v>17</v>
      </c>
      <c r="C100" s="26"/>
      <c r="D100" s="27"/>
      <c r="E100" s="28"/>
      <c r="F100" s="36"/>
      <c r="G100" s="27"/>
      <c r="H100" s="226"/>
      <c r="I100" s="184"/>
      <c r="J100" s="184">
        <f t="shared" si="5"/>
        <v>0</v>
      </c>
      <c r="K100" s="304" t="s">
        <v>63</v>
      </c>
      <c r="L100" s="304"/>
      <c r="M100" s="304"/>
    </row>
    <row r="101" spans="1:13" s="11" customFormat="1" ht="27" customHeight="1" thickTop="1" x14ac:dyDescent="0.15">
      <c r="A101" s="29">
        <v>5</v>
      </c>
      <c r="B101" s="11">
        <v>1</v>
      </c>
      <c r="C101" s="1"/>
      <c r="D101" s="19"/>
      <c r="E101" s="18"/>
      <c r="F101" s="35"/>
      <c r="G101" s="19"/>
      <c r="H101" s="223"/>
      <c r="I101" s="254"/>
      <c r="J101" s="254">
        <f>SUM(ROUNDDOWN(F101*I101,0))</f>
        <v>0</v>
      </c>
    </row>
    <row r="102" spans="1:13" s="11" customFormat="1" ht="27" customHeight="1" x14ac:dyDescent="0.15">
      <c r="B102" s="11">
        <v>2</v>
      </c>
      <c r="C102" s="1"/>
      <c r="D102" s="229"/>
      <c r="E102" s="229"/>
      <c r="F102" s="35"/>
      <c r="G102" s="19"/>
      <c r="H102" s="223"/>
      <c r="I102" s="183"/>
      <c r="J102" s="183">
        <f t="shared" ref="J102:J117" si="6">SUM(ROUNDDOWN(F102*I102,0))</f>
        <v>0</v>
      </c>
    </row>
    <row r="103" spans="1:13" s="11" customFormat="1" ht="27" customHeight="1" x14ac:dyDescent="0.15">
      <c r="B103" s="11">
        <v>3</v>
      </c>
      <c r="C103" s="1"/>
      <c r="D103" s="229"/>
      <c r="E103" s="229"/>
      <c r="F103" s="35"/>
      <c r="G103" s="19"/>
      <c r="H103" s="223"/>
      <c r="I103" s="183"/>
      <c r="J103" s="183">
        <f t="shared" si="6"/>
        <v>0</v>
      </c>
    </row>
    <row r="104" spans="1:13" s="11" customFormat="1" ht="27" customHeight="1" x14ac:dyDescent="0.15">
      <c r="B104" s="25">
        <v>4</v>
      </c>
      <c r="C104" s="1"/>
      <c r="D104" s="229"/>
      <c r="E104" s="229"/>
      <c r="F104" s="231"/>
      <c r="G104" s="229"/>
      <c r="H104" s="223"/>
      <c r="I104" s="183"/>
      <c r="J104" s="183">
        <f t="shared" si="6"/>
        <v>0</v>
      </c>
    </row>
    <row r="105" spans="1:13" s="11" customFormat="1" ht="27" customHeight="1" x14ac:dyDescent="0.15">
      <c r="B105" s="11">
        <v>5</v>
      </c>
      <c r="C105" s="1"/>
      <c r="D105" s="229"/>
      <c r="E105" s="229"/>
      <c r="F105" s="231"/>
      <c r="G105" s="229"/>
      <c r="H105" s="223"/>
      <c r="I105" s="183"/>
      <c r="J105" s="183">
        <f t="shared" si="6"/>
        <v>0</v>
      </c>
    </row>
    <row r="106" spans="1:13" s="11" customFormat="1" ht="27" customHeight="1" x14ac:dyDescent="0.15">
      <c r="B106" s="11">
        <v>6</v>
      </c>
      <c r="C106" s="1"/>
      <c r="D106" s="229"/>
      <c r="E106" s="229"/>
      <c r="F106" s="231"/>
      <c r="G106" s="229"/>
      <c r="H106" s="223"/>
      <c r="I106" s="183"/>
      <c r="J106" s="183">
        <f t="shared" si="6"/>
        <v>0</v>
      </c>
    </row>
    <row r="107" spans="1:13" s="11" customFormat="1" ht="27" customHeight="1" x14ac:dyDescent="0.15">
      <c r="B107" s="11">
        <v>7</v>
      </c>
      <c r="C107" s="1"/>
      <c r="D107" s="229"/>
      <c r="E107" s="229"/>
      <c r="F107" s="231"/>
      <c r="G107" s="229"/>
      <c r="H107" s="225"/>
      <c r="I107" s="183"/>
      <c r="J107" s="183">
        <f t="shared" si="6"/>
        <v>0</v>
      </c>
    </row>
    <row r="108" spans="1:13" s="11" customFormat="1" ht="27" customHeight="1" x14ac:dyDescent="0.15">
      <c r="B108" s="11">
        <v>8</v>
      </c>
      <c r="C108" s="1"/>
      <c r="D108" s="229"/>
      <c r="E108" s="229"/>
      <c r="F108" s="231"/>
      <c r="G108" s="229"/>
      <c r="H108" s="225"/>
      <c r="I108" s="183"/>
      <c r="J108" s="183">
        <f t="shared" si="6"/>
        <v>0</v>
      </c>
    </row>
    <row r="109" spans="1:13" s="11" customFormat="1" ht="27" customHeight="1" x14ac:dyDescent="0.15">
      <c r="B109" s="11">
        <v>9</v>
      </c>
      <c r="C109" s="1"/>
      <c r="D109" s="229"/>
      <c r="E109" s="229"/>
      <c r="F109" s="231"/>
      <c r="G109" s="229"/>
      <c r="H109" s="225"/>
      <c r="I109" s="183"/>
      <c r="J109" s="183">
        <f t="shared" si="6"/>
        <v>0</v>
      </c>
    </row>
    <row r="110" spans="1:13" s="11" customFormat="1" ht="27" customHeight="1" x14ac:dyDescent="0.15">
      <c r="B110" s="11">
        <v>10</v>
      </c>
      <c r="C110" s="1"/>
      <c r="D110" s="229"/>
      <c r="E110" s="229"/>
      <c r="F110" s="231"/>
      <c r="G110" s="229"/>
      <c r="H110" s="225"/>
      <c r="I110" s="183"/>
      <c r="J110" s="183">
        <f t="shared" si="6"/>
        <v>0</v>
      </c>
    </row>
    <row r="111" spans="1:13" s="11" customFormat="1" ht="27" customHeight="1" x14ac:dyDescent="0.15">
      <c r="B111" s="11">
        <v>11</v>
      </c>
      <c r="C111" s="1"/>
      <c r="D111" s="229"/>
      <c r="E111" s="229"/>
      <c r="F111" s="231"/>
      <c r="G111" s="229"/>
      <c r="H111" s="225"/>
      <c r="I111" s="183"/>
      <c r="J111" s="183">
        <f t="shared" si="6"/>
        <v>0</v>
      </c>
    </row>
    <row r="112" spans="1:13" s="11" customFormat="1" ht="27" customHeight="1" x14ac:dyDescent="0.15">
      <c r="B112" s="11">
        <v>12</v>
      </c>
      <c r="C112" s="1"/>
      <c r="D112" s="229"/>
      <c r="E112" s="229"/>
      <c r="F112" s="231"/>
      <c r="G112" s="229"/>
      <c r="H112" s="225"/>
      <c r="I112" s="183"/>
      <c r="J112" s="183">
        <f t="shared" si="6"/>
        <v>0</v>
      </c>
    </row>
    <row r="113" spans="1:13" s="11" customFormat="1" ht="27" customHeight="1" x14ac:dyDescent="0.15">
      <c r="B113" s="11">
        <v>13</v>
      </c>
      <c r="C113" s="1"/>
      <c r="D113" s="229"/>
      <c r="E113" s="229"/>
      <c r="F113" s="231"/>
      <c r="G113" s="229"/>
      <c r="H113" s="225"/>
      <c r="I113" s="183"/>
      <c r="J113" s="183">
        <f t="shared" si="6"/>
        <v>0</v>
      </c>
    </row>
    <row r="114" spans="1:13" s="11" customFormat="1" ht="27" customHeight="1" x14ac:dyDescent="0.15">
      <c r="B114" s="11">
        <v>14</v>
      </c>
      <c r="C114" s="1"/>
      <c r="D114" s="229"/>
      <c r="E114" s="229"/>
      <c r="F114" s="231"/>
      <c r="G114" s="229"/>
      <c r="H114" s="225"/>
      <c r="I114" s="183"/>
      <c r="J114" s="183">
        <f t="shared" si="6"/>
        <v>0</v>
      </c>
    </row>
    <row r="115" spans="1:13" s="11" customFormat="1" ht="27" customHeight="1" x14ac:dyDescent="0.15">
      <c r="B115" s="11">
        <v>15</v>
      </c>
      <c r="C115" s="1"/>
      <c r="D115" s="229"/>
      <c r="E115" s="229"/>
      <c r="F115" s="231"/>
      <c r="G115" s="229"/>
      <c r="H115" s="225"/>
      <c r="I115" s="183"/>
      <c r="J115" s="183">
        <f t="shared" si="6"/>
        <v>0</v>
      </c>
    </row>
    <row r="116" spans="1:13" s="11" customFormat="1" ht="27" customHeight="1" x14ac:dyDescent="0.15">
      <c r="B116" s="11">
        <v>16</v>
      </c>
      <c r="C116" s="1"/>
      <c r="D116" s="229"/>
      <c r="E116" s="229"/>
      <c r="F116" s="231"/>
      <c r="G116" s="229"/>
      <c r="H116" s="225"/>
      <c r="I116" s="183"/>
      <c r="J116" s="183">
        <f t="shared" si="6"/>
        <v>0</v>
      </c>
    </row>
    <row r="117" spans="1:13" s="11" customFormat="1" ht="27" customHeight="1" thickBot="1" x14ac:dyDescent="0.2">
      <c r="A117" s="30">
        <v>5</v>
      </c>
      <c r="B117" s="22">
        <v>17</v>
      </c>
      <c r="C117" s="26"/>
      <c r="D117" s="27"/>
      <c r="E117" s="28"/>
      <c r="F117" s="36"/>
      <c r="G117" s="27"/>
      <c r="H117" s="226"/>
      <c r="I117" s="184"/>
      <c r="J117" s="184">
        <f t="shared" si="6"/>
        <v>0</v>
      </c>
      <c r="K117" s="304" t="s">
        <v>63</v>
      </c>
      <c r="L117" s="304"/>
      <c r="M117" s="304"/>
    </row>
    <row r="118" spans="1:13" s="11" customFormat="1" ht="27" customHeight="1" thickTop="1" x14ac:dyDescent="0.15">
      <c r="A118" s="29">
        <v>6</v>
      </c>
      <c r="B118" s="11">
        <v>1</v>
      </c>
      <c r="C118" s="1"/>
      <c r="D118" s="19"/>
      <c r="E118" s="18"/>
      <c r="F118" s="35"/>
      <c r="G118" s="19"/>
      <c r="H118" s="223"/>
      <c r="I118" s="254"/>
      <c r="J118" s="254">
        <f>SUM(ROUNDDOWN(F118*I118,0))</f>
        <v>0</v>
      </c>
    </row>
    <row r="119" spans="1:13" s="11" customFormat="1" ht="27" customHeight="1" x14ac:dyDescent="0.15">
      <c r="B119" s="11">
        <v>2</v>
      </c>
      <c r="C119" s="1"/>
      <c r="D119" s="229"/>
      <c r="E119" s="229"/>
      <c r="F119" s="35"/>
      <c r="G119" s="19"/>
      <c r="H119" s="223"/>
      <c r="I119" s="183"/>
      <c r="J119" s="183">
        <f t="shared" ref="J119:J134" si="7">SUM(ROUNDDOWN(F119*I119,0))</f>
        <v>0</v>
      </c>
    </row>
    <row r="120" spans="1:13" s="11" customFormat="1" ht="27" customHeight="1" x14ac:dyDescent="0.15">
      <c r="B120" s="11">
        <v>3</v>
      </c>
      <c r="C120" s="1"/>
      <c r="D120" s="229"/>
      <c r="E120" s="229"/>
      <c r="F120" s="35"/>
      <c r="G120" s="19"/>
      <c r="H120" s="223"/>
      <c r="I120" s="183"/>
      <c r="J120" s="183">
        <f t="shared" si="7"/>
        <v>0</v>
      </c>
    </row>
    <row r="121" spans="1:13" s="11" customFormat="1" ht="27" customHeight="1" x14ac:dyDescent="0.15">
      <c r="B121" s="25">
        <v>4</v>
      </c>
      <c r="C121" s="1"/>
      <c r="D121" s="229"/>
      <c r="E121" s="229"/>
      <c r="F121" s="231"/>
      <c r="G121" s="229"/>
      <c r="H121" s="223"/>
      <c r="I121" s="183"/>
      <c r="J121" s="183">
        <f t="shared" si="7"/>
        <v>0</v>
      </c>
    </row>
    <row r="122" spans="1:13" s="11" customFormat="1" ht="27" customHeight="1" x14ac:dyDescent="0.15">
      <c r="B122" s="11">
        <v>5</v>
      </c>
      <c r="C122" s="1"/>
      <c r="D122" s="229"/>
      <c r="E122" s="229"/>
      <c r="F122" s="231"/>
      <c r="G122" s="229"/>
      <c r="H122" s="223"/>
      <c r="I122" s="183"/>
      <c r="J122" s="183">
        <f t="shared" si="7"/>
        <v>0</v>
      </c>
    </row>
    <row r="123" spans="1:13" s="11" customFormat="1" ht="27" customHeight="1" x14ac:dyDescent="0.15">
      <c r="B123" s="11">
        <v>6</v>
      </c>
      <c r="C123" s="1"/>
      <c r="D123" s="229"/>
      <c r="E123" s="229"/>
      <c r="F123" s="231"/>
      <c r="G123" s="229"/>
      <c r="H123" s="223"/>
      <c r="I123" s="183"/>
      <c r="J123" s="183">
        <f t="shared" si="7"/>
        <v>0</v>
      </c>
    </row>
    <row r="124" spans="1:13" s="11" customFormat="1" ht="27" customHeight="1" x14ac:dyDescent="0.15">
      <c r="B124" s="11">
        <v>7</v>
      </c>
      <c r="C124" s="1"/>
      <c r="D124" s="229"/>
      <c r="E124" s="229"/>
      <c r="F124" s="231"/>
      <c r="G124" s="229"/>
      <c r="H124" s="225"/>
      <c r="I124" s="183"/>
      <c r="J124" s="183">
        <f t="shared" si="7"/>
        <v>0</v>
      </c>
    </row>
    <row r="125" spans="1:13" s="11" customFormat="1" ht="27" customHeight="1" x14ac:dyDescent="0.15">
      <c r="B125" s="11">
        <v>8</v>
      </c>
      <c r="C125" s="1"/>
      <c r="D125" s="229"/>
      <c r="E125" s="229"/>
      <c r="F125" s="231"/>
      <c r="G125" s="229"/>
      <c r="H125" s="225"/>
      <c r="I125" s="183"/>
      <c r="J125" s="183">
        <f t="shared" si="7"/>
        <v>0</v>
      </c>
    </row>
    <row r="126" spans="1:13" s="11" customFormat="1" ht="27" customHeight="1" x14ac:dyDescent="0.15">
      <c r="B126" s="11">
        <v>9</v>
      </c>
      <c r="C126" s="1"/>
      <c r="D126" s="229"/>
      <c r="E126" s="229"/>
      <c r="F126" s="231"/>
      <c r="G126" s="229"/>
      <c r="H126" s="225"/>
      <c r="I126" s="183"/>
      <c r="J126" s="183">
        <f t="shared" si="7"/>
        <v>0</v>
      </c>
    </row>
    <row r="127" spans="1:13" s="11" customFormat="1" ht="27" customHeight="1" x14ac:dyDescent="0.15">
      <c r="B127" s="11">
        <v>10</v>
      </c>
      <c r="C127" s="1"/>
      <c r="D127" s="229"/>
      <c r="E127" s="229"/>
      <c r="F127" s="231"/>
      <c r="G127" s="229"/>
      <c r="H127" s="225"/>
      <c r="I127" s="183"/>
      <c r="J127" s="183">
        <f t="shared" si="7"/>
        <v>0</v>
      </c>
    </row>
    <row r="128" spans="1:13" s="11" customFormat="1" ht="27" customHeight="1" x14ac:dyDescent="0.15">
      <c r="B128" s="11">
        <v>11</v>
      </c>
      <c r="C128" s="1"/>
      <c r="D128" s="229"/>
      <c r="E128" s="229"/>
      <c r="F128" s="231"/>
      <c r="G128" s="229"/>
      <c r="H128" s="225"/>
      <c r="I128" s="183"/>
      <c r="J128" s="183">
        <f t="shared" si="7"/>
        <v>0</v>
      </c>
    </row>
    <row r="129" spans="1:13" s="11" customFormat="1" ht="27" customHeight="1" x14ac:dyDescent="0.15">
      <c r="B129" s="11">
        <v>12</v>
      </c>
      <c r="C129" s="1"/>
      <c r="D129" s="229"/>
      <c r="E129" s="229"/>
      <c r="F129" s="231"/>
      <c r="G129" s="229"/>
      <c r="H129" s="225"/>
      <c r="I129" s="183"/>
      <c r="J129" s="183">
        <f t="shared" si="7"/>
        <v>0</v>
      </c>
    </row>
    <row r="130" spans="1:13" s="11" customFormat="1" ht="27" customHeight="1" x14ac:dyDescent="0.15">
      <c r="B130" s="11">
        <v>13</v>
      </c>
      <c r="C130" s="1"/>
      <c r="D130" s="229"/>
      <c r="E130" s="229"/>
      <c r="F130" s="231"/>
      <c r="G130" s="229"/>
      <c r="H130" s="225"/>
      <c r="I130" s="183"/>
      <c r="J130" s="183">
        <f t="shared" si="7"/>
        <v>0</v>
      </c>
    </row>
    <row r="131" spans="1:13" s="11" customFormat="1" ht="27" customHeight="1" x14ac:dyDescent="0.15">
      <c r="B131" s="11">
        <v>14</v>
      </c>
      <c r="C131" s="1"/>
      <c r="D131" s="229"/>
      <c r="E131" s="229"/>
      <c r="F131" s="231"/>
      <c r="G131" s="229"/>
      <c r="H131" s="225"/>
      <c r="I131" s="183"/>
      <c r="J131" s="183">
        <f t="shared" si="7"/>
        <v>0</v>
      </c>
    </row>
    <row r="132" spans="1:13" s="11" customFormat="1" ht="27" customHeight="1" x14ac:dyDescent="0.15">
      <c r="B132" s="11">
        <v>15</v>
      </c>
      <c r="C132" s="1"/>
      <c r="D132" s="229"/>
      <c r="E132" s="229"/>
      <c r="F132" s="231"/>
      <c r="G132" s="229"/>
      <c r="H132" s="225"/>
      <c r="I132" s="183"/>
      <c r="J132" s="183">
        <f t="shared" si="7"/>
        <v>0</v>
      </c>
    </row>
    <row r="133" spans="1:13" s="11" customFormat="1" ht="27" customHeight="1" x14ac:dyDescent="0.15">
      <c r="B133" s="11">
        <v>16</v>
      </c>
      <c r="C133" s="1"/>
      <c r="D133" s="229"/>
      <c r="E133" s="229"/>
      <c r="F133" s="231"/>
      <c r="G133" s="229"/>
      <c r="H133" s="225"/>
      <c r="I133" s="183"/>
      <c r="J133" s="183">
        <f t="shared" si="7"/>
        <v>0</v>
      </c>
    </row>
    <row r="134" spans="1:13" s="11" customFormat="1" ht="27" customHeight="1" thickBot="1" x14ac:dyDescent="0.2">
      <c r="A134" s="30">
        <v>6</v>
      </c>
      <c r="B134" s="22">
        <v>17</v>
      </c>
      <c r="C134" s="26"/>
      <c r="D134" s="27"/>
      <c r="E134" s="28"/>
      <c r="F134" s="36"/>
      <c r="G134" s="27"/>
      <c r="H134" s="226"/>
      <c r="I134" s="184"/>
      <c r="J134" s="184">
        <f t="shared" si="7"/>
        <v>0</v>
      </c>
      <c r="K134" s="304" t="s">
        <v>63</v>
      </c>
      <c r="L134" s="304"/>
      <c r="M134" s="304"/>
    </row>
    <row r="135" spans="1:13" s="11" customFormat="1" ht="27" customHeight="1" thickTop="1" x14ac:dyDescent="0.15">
      <c r="A135" s="29">
        <v>7</v>
      </c>
      <c r="B135" s="11">
        <v>1</v>
      </c>
      <c r="C135" s="1"/>
      <c r="D135" s="19"/>
      <c r="E135" s="18"/>
      <c r="F135" s="35"/>
      <c r="G135" s="19"/>
      <c r="H135" s="223"/>
      <c r="I135" s="254"/>
      <c r="J135" s="254">
        <f>SUM(ROUNDDOWN(F135*I135,0))</f>
        <v>0</v>
      </c>
    </row>
    <row r="136" spans="1:13" s="11" customFormat="1" ht="27" customHeight="1" x14ac:dyDescent="0.15">
      <c r="B136" s="11">
        <v>2</v>
      </c>
      <c r="C136" s="1"/>
      <c r="D136" s="229"/>
      <c r="E136" s="229"/>
      <c r="F136" s="35"/>
      <c r="G136" s="19"/>
      <c r="H136" s="223"/>
      <c r="I136" s="183"/>
      <c r="J136" s="183">
        <f t="shared" ref="J136:J151" si="8">SUM(ROUNDDOWN(F136*I136,0))</f>
        <v>0</v>
      </c>
    </row>
    <row r="137" spans="1:13" s="11" customFormat="1" ht="27" customHeight="1" x14ac:dyDescent="0.15">
      <c r="B137" s="11">
        <v>3</v>
      </c>
      <c r="C137" s="1"/>
      <c r="D137" s="229"/>
      <c r="E137" s="229"/>
      <c r="F137" s="35"/>
      <c r="G137" s="19"/>
      <c r="H137" s="223"/>
      <c r="I137" s="183"/>
      <c r="J137" s="183">
        <f t="shared" si="8"/>
        <v>0</v>
      </c>
    </row>
    <row r="138" spans="1:13" s="11" customFormat="1" ht="27" customHeight="1" x14ac:dyDescent="0.15">
      <c r="B138" s="25">
        <v>4</v>
      </c>
      <c r="C138" s="1"/>
      <c r="D138" s="229"/>
      <c r="E138" s="229"/>
      <c r="F138" s="231"/>
      <c r="G138" s="229"/>
      <c r="H138" s="223"/>
      <c r="I138" s="183"/>
      <c r="J138" s="183">
        <f t="shared" si="8"/>
        <v>0</v>
      </c>
    </row>
    <row r="139" spans="1:13" s="11" customFormat="1" ht="27" customHeight="1" x14ac:dyDescent="0.15">
      <c r="B139" s="11">
        <v>5</v>
      </c>
      <c r="C139" s="1"/>
      <c r="D139" s="229"/>
      <c r="E139" s="229"/>
      <c r="F139" s="231"/>
      <c r="G139" s="229"/>
      <c r="H139" s="223"/>
      <c r="I139" s="183"/>
      <c r="J139" s="183">
        <f t="shared" si="8"/>
        <v>0</v>
      </c>
    </row>
    <row r="140" spans="1:13" s="11" customFormat="1" ht="27" customHeight="1" x14ac:dyDescent="0.15">
      <c r="B140" s="11">
        <v>6</v>
      </c>
      <c r="C140" s="1"/>
      <c r="D140" s="229"/>
      <c r="E140" s="229"/>
      <c r="F140" s="231"/>
      <c r="G140" s="229"/>
      <c r="H140" s="223"/>
      <c r="I140" s="183"/>
      <c r="J140" s="183">
        <f t="shared" si="8"/>
        <v>0</v>
      </c>
    </row>
    <row r="141" spans="1:13" s="11" customFormat="1" ht="27" customHeight="1" x14ac:dyDescent="0.15">
      <c r="B141" s="11">
        <v>7</v>
      </c>
      <c r="C141" s="1"/>
      <c r="D141" s="229"/>
      <c r="E141" s="229"/>
      <c r="F141" s="231"/>
      <c r="G141" s="229"/>
      <c r="H141" s="225"/>
      <c r="I141" s="183"/>
      <c r="J141" s="183">
        <f t="shared" si="8"/>
        <v>0</v>
      </c>
    </row>
    <row r="142" spans="1:13" s="11" customFormat="1" ht="27" customHeight="1" x14ac:dyDescent="0.15">
      <c r="B142" s="11">
        <v>8</v>
      </c>
      <c r="C142" s="1"/>
      <c r="D142" s="229"/>
      <c r="E142" s="229"/>
      <c r="F142" s="231"/>
      <c r="G142" s="229"/>
      <c r="H142" s="225"/>
      <c r="I142" s="183"/>
      <c r="J142" s="183">
        <f t="shared" si="8"/>
        <v>0</v>
      </c>
    </row>
    <row r="143" spans="1:13" s="11" customFormat="1" ht="27" customHeight="1" x14ac:dyDescent="0.15">
      <c r="B143" s="11">
        <v>9</v>
      </c>
      <c r="C143" s="1"/>
      <c r="D143" s="229"/>
      <c r="E143" s="229"/>
      <c r="F143" s="231"/>
      <c r="G143" s="229"/>
      <c r="H143" s="225"/>
      <c r="I143" s="183"/>
      <c r="J143" s="183">
        <f t="shared" si="8"/>
        <v>0</v>
      </c>
    </row>
    <row r="144" spans="1:13" s="11" customFormat="1" ht="27" customHeight="1" x14ac:dyDescent="0.15">
      <c r="B144" s="11">
        <v>10</v>
      </c>
      <c r="C144" s="1"/>
      <c r="D144" s="229"/>
      <c r="E144" s="229"/>
      <c r="F144" s="231"/>
      <c r="G144" s="229"/>
      <c r="H144" s="225"/>
      <c r="I144" s="183"/>
      <c r="J144" s="183">
        <f t="shared" si="8"/>
        <v>0</v>
      </c>
    </row>
    <row r="145" spans="1:13" s="11" customFormat="1" ht="27" customHeight="1" x14ac:dyDescent="0.15">
      <c r="B145" s="11">
        <v>11</v>
      </c>
      <c r="C145" s="1"/>
      <c r="D145" s="229"/>
      <c r="E145" s="229"/>
      <c r="F145" s="231"/>
      <c r="G145" s="229"/>
      <c r="H145" s="225"/>
      <c r="I145" s="183"/>
      <c r="J145" s="183">
        <f t="shared" si="8"/>
        <v>0</v>
      </c>
    </row>
    <row r="146" spans="1:13" s="11" customFormat="1" ht="27" customHeight="1" x14ac:dyDescent="0.15">
      <c r="B146" s="11">
        <v>12</v>
      </c>
      <c r="C146" s="1"/>
      <c r="D146" s="229"/>
      <c r="E146" s="229"/>
      <c r="F146" s="231"/>
      <c r="G146" s="229"/>
      <c r="H146" s="225"/>
      <c r="I146" s="183"/>
      <c r="J146" s="183">
        <f t="shared" si="8"/>
        <v>0</v>
      </c>
    </row>
    <row r="147" spans="1:13" s="11" customFormat="1" ht="27" customHeight="1" x14ac:dyDescent="0.15">
      <c r="B147" s="11">
        <v>13</v>
      </c>
      <c r="C147" s="1"/>
      <c r="D147" s="229"/>
      <c r="E147" s="229"/>
      <c r="F147" s="231"/>
      <c r="G147" s="229"/>
      <c r="H147" s="225"/>
      <c r="I147" s="183"/>
      <c r="J147" s="183">
        <f t="shared" si="8"/>
        <v>0</v>
      </c>
    </row>
    <row r="148" spans="1:13" s="11" customFormat="1" ht="27" customHeight="1" x14ac:dyDescent="0.15">
      <c r="B148" s="11">
        <v>14</v>
      </c>
      <c r="C148" s="1"/>
      <c r="D148" s="229"/>
      <c r="E148" s="229"/>
      <c r="F148" s="231"/>
      <c r="G148" s="229"/>
      <c r="H148" s="225"/>
      <c r="I148" s="183"/>
      <c r="J148" s="183">
        <f t="shared" si="8"/>
        <v>0</v>
      </c>
    </row>
    <row r="149" spans="1:13" s="11" customFormat="1" ht="27" customHeight="1" x14ac:dyDescent="0.15">
      <c r="B149" s="11">
        <v>15</v>
      </c>
      <c r="C149" s="1"/>
      <c r="D149" s="229"/>
      <c r="E149" s="229"/>
      <c r="F149" s="231"/>
      <c r="G149" s="229"/>
      <c r="H149" s="225"/>
      <c r="I149" s="183"/>
      <c r="J149" s="183">
        <f t="shared" si="8"/>
        <v>0</v>
      </c>
    </row>
    <row r="150" spans="1:13" s="11" customFormat="1" ht="27" customHeight="1" x14ac:dyDescent="0.15">
      <c r="B150" s="11">
        <v>16</v>
      </c>
      <c r="C150" s="1"/>
      <c r="D150" s="229"/>
      <c r="E150" s="229"/>
      <c r="F150" s="231"/>
      <c r="G150" s="229"/>
      <c r="H150" s="225"/>
      <c r="I150" s="183"/>
      <c r="J150" s="183">
        <f t="shared" si="8"/>
        <v>0</v>
      </c>
    </row>
    <row r="151" spans="1:13" s="11" customFormat="1" ht="27" customHeight="1" thickBot="1" x14ac:dyDescent="0.2">
      <c r="A151" s="30">
        <v>7</v>
      </c>
      <c r="B151" s="22">
        <v>17</v>
      </c>
      <c r="C151" s="26"/>
      <c r="D151" s="27"/>
      <c r="E151" s="28"/>
      <c r="F151" s="36"/>
      <c r="G151" s="27"/>
      <c r="H151" s="226"/>
      <c r="I151" s="184"/>
      <c r="J151" s="184">
        <f t="shared" si="8"/>
        <v>0</v>
      </c>
      <c r="K151" s="304" t="s">
        <v>63</v>
      </c>
      <c r="L151" s="304"/>
      <c r="M151" s="304"/>
    </row>
    <row r="152" spans="1:13" s="11" customFormat="1" ht="27" customHeight="1" thickTop="1" x14ac:dyDescent="0.15">
      <c r="A152" s="29">
        <v>8</v>
      </c>
      <c r="B152" s="11">
        <v>1</v>
      </c>
      <c r="C152" s="1"/>
      <c r="D152" s="19"/>
      <c r="E152" s="18"/>
      <c r="F152" s="35"/>
      <c r="G152" s="19"/>
      <c r="H152" s="223"/>
      <c r="I152" s="254"/>
      <c r="J152" s="254">
        <f>SUM(ROUNDDOWN(F152*I152,0))</f>
        <v>0</v>
      </c>
    </row>
    <row r="153" spans="1:13" s="11" customFormat="1" ht="27" customHeight="1" x14ac:dyDescent="0.15">
      <c r="B153" s="11">
        <v>2</v>
      </c>
      <c r="C153" s="1"/>
      <c r="D153" s="229"/>
      <c r="E153" s="229"/>
      <c r="F153" s="35"/>
      <c r="G153" s="19"/>
      <c r="H153" s="223"/>
      <c r="I153" s="183"/>
      <c r="J153" s="183">
        <f t="shared" ref="J153:J168" si="9">SUM(ROUNDDOWN(F153*I153,0))</f>
        <v>0</v>
      </c>
    </row>
    <row r="154" spans="1:13" s="11" customFormat="1" ht="27" customHeight="1" x14ac:dyDescent="0.15">
      <c r="B154" s="11">
        <v>3</v>
      </c>
      <c r="C154" s="1"/>
      <c r="D154" s="229"/>
      <c r="E154" s="229"/>
      <c r="F154" s="35"/>
      <c r="G154" s="19"/>
      <c r="H154" s="223"/>
      <c r="I154" s="183"/>
      <c r="J154" s="183">
        <f t="shared" si="9"/>
        <v>0</v>
      </c>
    </row>
    <row r="155" spans="1:13" s="11" customFormat="1" ht="27" customHeight="1" x14ac:dyDescent="0.15">
      <c r="B155" s="25">
        <v>4</v>
      </c>
      <c r="C155" s="1"/>
      <c r="D155" s="229"/>
      <c r="E155" s="229"/>
      <c r="F155" s="231"/>
      <c r="G155" s="229"/>
      <c r="H155" s="223"/>
      <c r="I155" s="183"/>
      <c r="J155" s="183">
        <f t="shared" si="9"/>
        <v>0</v>
      </c>
    </row>
    <row r="156" spans="1:13" s="11" customFormat="1" ht="27" customHeight="1" x14ac:dyDescent="0.15">
      <c r="B156" s="11">
        <v>5</v>
      </c>
      <c r="C156" s="1"/>
      <c r="D156" s="229"/>
      <c r="E156" s="229"/>
      <c r="F156" s="231"/>
      <c r="G156" s="229"/>
      <c r="H156" s="223"/>
      <c r="I156" s="183"/>
      <c r="J156" s="183">
        <f t="shared" si="9"/>
        <v>0</v>
      </c>
    </row>
    <row r="157" spans="1:13" s="11" customFormat="1" ht="27" customHeight="1" x14ac:dyDescent="0.15">
      <c r="B157" s="11">
        <v>6</v>
      </c>
      <c r="C157" s="1"/>
      <c r="D157" s="229"/>
      <c r="E157" s="229"/>
      <c r="F157" s="231"/>
      <c r="G157" s="229"/>
      <c r="H157" s="223"/>
      <c r="I157" s="183"/>
      <c r="J157" s="183">
        <f t="shared" si="9"/>
        <v>0</v>
      </c>
    </row>
    <row r="158" spans="1:13" s="11" customFormat="1" ht="27" customHeight="1" x14ac:dyDescent="0.15">
      <c r="B158" s="11">
        <v>7</v>
      </c>
      <c r="C158" s="1"/>
      <c r="D158" s="229"/>
      <c r="E158" s="229"/>
      <c r="F158" s="231"/>
      <c r="G158" s="229"/>
      <c r="H158" s="225"/>
      <c r="I158" s="183"/>
      <c r="J158" s="183">
        <f t="shared" si="9"/>
        <v>0</v>
      </c>
    </row>
    <row r="159" spans="1:13" s="11" customFormat="1" ht="27" customHeight="1" x14ac:dyDescent="0.15">
      <c r="B159" s="11">
        <v>8</v>
      </c>
      <c r="C159" s="1"/>
      <c r="D159" s="229"/>
      <c r="E159" s="229"/>
      <c r="F159" s="231"/>
      <c r="G159" s="229"/>
      <c r="H159" s="225"/>
      <c r="I159" s="183"/>
      <c r="J159" s="183">
        <f t="shared" si="9"/>
        <v>0</v>
      </c>
    </row>
    <row r="160" spans="1:13" s="11" customFormat="1" ht="27" customHeight="1" x14ac:dyDescent="0.15">
      <c r="B160" s="11">
        <v>9</v>
      </c>
      <c r="C160" s="1"/>
      <c r="D160" s="229"/>
      <c r="E160" s="229"/>
      <c r="F160" s="231"/>
      <c r="G160" s="229"/>
      <c r="H160" s="225"/>
      <c r="I160" s="183"/>
      <c r="J160" s="183">
        <f t="shared" si="9"/>
        <v>0</v>
      </c>
    </row>
    <row r="161" spans="1:13" s="11" customFormat="1" ht="27" customHeight="1" x14ac:dyDescent="0.15">
      <c r="B161" s="11">
        <v>10</v>
      </c>
      <c r="C161" s="1"/>
      <c r="D161" s="229"/>
      <c r="E161" s="229"/>
      <c r="F161" s="231"/>
      <c r="G161" s="229"/>
      <c r="H161" s="225"/>
      <c r="I161" s="183"/>
      <c r="J161" s="183">
        <f t="shared" si="9"/>
        <v>0</v>
      </c>
    </row>
    <row r="162" spans="1:13" s="11" customFormat="1" ht="27" customHeight="1" x14ac:dyDescent="0.15">
      <c r="B162" s="11">
        <v>11</v>
      </c>
      <c r="C162" s="1"/>
      <c r="D162" s="229"/>
      <c r="E162" s="229"/>
      <c r="F162" s="231"/>
      <c r="G162" s="229"/>
      <c r="H162" s="225"/>
      <c r="I162" s="183"/>
      <c r="J162" s="183">
        <f t="shared" si="9"/>
        <v>0</v>
      </c>
    </row>
    <row r="163" spans="1:13" s="11" customFormat="1" ht="27" customHeight="1" x14ac:dyDescent="0.15">
      <c r="B163" s="11">
        <v>12</v>
      </c>
      <c r="C163" s="1"/>
      <c r="D163" s="229"/>
      <c r="E163" s="229"/>
      <c r="F163" s="231"/>
      <c r="G163" s="229"/>
      <c r="H163" s="225"/>
      <c r="I163" s="183"/>
      <c r="J163" s="183">
        <f t="shared" si="9"/>
        <v>0</v>
      </c>
    </row>
    <row r="164" spans="1:13" s="11" customFormat="1" ht="27" customHeight="1" x14ac:dyDescent="0.15">
      <c r="B164" s="11">
        <v>13</v>
      </c>
      <c r="C164" s="1"/>
      <c r="D164" s="229"/>
      <c r="E164" s="229"/>
      <c r="F164" s="231"/>
      <c r="G164" s="229"/>
      <c r="H164" s="225"/>
      <c r="I164" s="183"/>
      <c r="J164" s="183">
        <f t="shared" si="9"/>
        <v>0</v>
      </c>
    </row>
    <row r="165" spans="1:13" s="11" customFormat="1" ht="27" customHeight="1" x14ac:dyDescent="0.15">
      <c r="B165" s="11">
        <v>14</v>
      </c>
      <c r="C165" s="1"/>
      <c r="D165" s="229"/>
      <c r="E165" s="229"/>
      <c r="F165" s="231"/>
      <c r="G165" s="229"/>
      <c r="H165" s="225"/>
      <c r="I165" s="183"/>
      <c r="J165" s="183">
        <f t="shared" si="9"/>
        <v>0</v>
      </c>
    </row>
    <row r="166" spans="1:13" s="11" customFormat="1" ht="27" customHeight="1" x14ac:dyDescent="0.15">
      <c r="B166" s="11">
        <v>15</v>
      </c>
      <c r="C166" s="1"/>
      <c r="D166" s="229"/>
      <c r="E166" s="229"/>
      <c r="F166" s="231"/>
      <c r="G166" s="229"/>
      <c r="H166" s="225"/>
      <c r="I166" s="183"/>
      <c r="J166" s="183">
        <f t="shared" si="9"/>
        <v>0</v>
      </c>
    </row>
    <row r="167" spans="1:13" s="11" customFormat="1" ht="27" customHeight="1" x14ac:dyDescent="0.15">
      <c r="B167" s="11">
        <v>16</v>
      </c>
      <c r="C167" s="1"/>
      <c r="D167" s="229"/>
      <c r="E167" s="229"/>
      <c r="F167" s="231"/>
      <c r="G167" s="229"/>
      <c r="H167" s="225"/>
      <c r="I167" s="183"/>
      <c r="J167" s="183">
        <f t="shared" si="9"/>
        <v>0</v>
      </c>
    </row>
    <row r="168" spans="1:13" s="11" customFormat="1" ht="27" customHeight="1" thickBot="1" x14ac:dyDescent="0.2">
      <c r="A168" s="30">
        <v>8</v>
      </c>
      <c r="B168" s="22">
        <v>17</v>
      </c>
      <c r="C168" s="26"/>
      <c r="D168" s="27"/>
      <c r="E168" s="28"/>
      <c r="F168" s="36"/>
      <c r="G168" s="27"/>
      <c r="H168" s="226"/>
      <c r="I168" s="184"/>
      <c r="J168" s="184">
        <f t="shared" si="9"/>
        <v>0</v>
      </c>
      <c r="K168" s="304" t="s">
        <v>63</v>
      </c>
      <c r="L168" s="304"/>
      <c r="M168" s="304"/>
    </row>
    <row r="169" spans="1:13" s="11" customFormat="1" ht="27" customHeight="1" thickTop="1" x14ac:dyDescent="0.15">
      <c r="A169" s="29">
        <v>9</v>
      </c>
      <c r="B169" s="11">
        <v>1</v>
      </c>
      <c r="C169" s="1"/>
      <c r="D169" s="19"/>
      <c r="E169" s="18"/>
      <c r="F169" s="35"/>
      <c r="G169" s="19"/>
      <c r="H169" s="223"/>
      <c r="I169" s="254"/>
      <c r="J169" s="254">
        <f>SUM(ROUNDDOWN(F169*I169,0))</f>
        <v>0</v>
      </c>
    </row>
    <row r="170" spans="1:13" s="11" customFormat="1" ht="27" customHeight="1" x14ac:dyDescent="0.15">
      <c r="B170" s="11">
        <v>2</v>
      </c>
      <c r="C170" s="1"/>
      <c r="D170" s="229"/>
      <c r="E170" s="229"/>
      <c r="F170" s="35"/>
      <c r="G170" s="19"/>
      <c r="H170" s="223"/>
      <c r="I170" s="183"/>
      <c r="J170" s="183">
        <f t="shared" ref="J170:J185" si="10">SUM(ROUNDDOWN(F170*I170,0))</f>
        <v>0</v>
      </c>
    </row>
    <row r="171" spans="1:13" s="11" customFormat="1" ht="27" customHeight="1" x14ac:dyDescent="0.15">
      <c r="B171" s="11">
        <v>3</v>
      </c>
      <c r="C171" s="1"/>
      <c r="D171" s="229"/>
      <c r="E171" s="229"/>
      <c r="F171" s="35"/>
      <c r="G171" s="19"/>
      <c r="H171" s="223"/>
      <c r="I171" s="183"/>
      <c r="J171" s="183">
        <f t="shared" si="10"/>
        <v>0</v>
      </c>
    </row>
    <row r="172" spans="1:13" s="11" customFormat="1" ht="27" customHeight="1" x14ac:dyDescent="0.15">
      <c r="B172" s="25">
        <v>4</v>
      </c>
      <c r="C172" s="1"/>
      <c r="D172" s="229"/>
      <c r="E172" s="229"/>
      <c r="F172" s="231"/>
      <c r="G172" s="229"/>
      <c r="H172" s="223"/>
      <c r="I172" s="183"/>
      <c r="J172" s="183">
        <f t="shared" si="10"/>
        <v>0</v>
      </c>
    </row>
    <row r="173" spans="1:13" s="11" customFormat="1" ht="27" customHeight="1" x14ac:dyDescent="0.15">
      <c r="B173" s="11">
        <v>5</v>
      </c>
      <c r="C173" s="1"/>
      <c r="D173" s="229"/>
      <c r="E173" s="229"/>
      <c r="F173" s="231"/>
      <c r="G173" s="229"/>
      <c r="H173" s="223"/>
      <c r="I173" s="183"/>
      <c r="J173" s="183">
        <f t="shared" si="10"/>
        <v>0</v>
      </c>
    </row>
    <row r="174" spans="1:13" s="11" customFormat="1" ht="27" customHeight="1" x14ac:dyDescent="0.15">
      <c r="B174" s="11">
        <v>6</v>
      </c>
      <c r="C174" s="1"/>
      <c r="D174" s="229"/>
      <c r="E174" s="229"/>
      <c r="F174" s="231"/>
      <c r="G174" s="229"/>
      <c r="H174" s="223"/>
      <c r="I174" s="183"/>
      <c r="J174" s="183">
        <f t="shared" si="10"/>
        <v>0</v>
      </c>
    </row>
    <row r="175" spans="1:13" s="11" customFormat="1" ht="27" customHeight="1" x14ac:dyDescent="0.15">
      <c r="B175" s="11">
        <v>7</v>
      </c>
      <c r="C175" s="1"/>
      <c r="D175" s="229"/>
      <c r="E175" s="229"/>
      <c r="F175" s="231"/>
      <c r="G175" s="229"/>
      <c r="H175" s="225"/>
      <c r="I175" s="183"/>
      <c r="J175" s="183">
        <f t="shared" si="10"/>
        <v>0</v>
      </c>
    </row>
    <row r="176" spans="1:13" s="11" customFormat="1" ht="27" customHeight="1" x14ac:dyDescent="0.15">
      <c r="B176" s="11">
        <v>8</v>
      </c>
      <c r="C176" s="1"/>
      <c r="D176" s="229"/>
      <c r="E176" s="229"/>
      <c r="F176" s="231"/>
      <c r="G176" s="229"/>
      <c r="H176" s="225"/>
      <c r="I176" s="183"/>
      <c r="J176" s="183">
        <f t="shared" si="10"/>
        <v>0</v>
      </c>
    </row>
    <row r="177" spans="1:13" s="11" customFormat="1" ht="27" customHeight="1" x14ac:dyDescent="0.15">
      <c r="B177" s="11">
        <v>9</v>
      </c>
      <c r="C177" s="1"/>
      <c r="D177" s="229"/>
      <c r="E177" s="229"/>
      <c r="F177" s="231"/>
      <c r="G177" s="229"/>
      <c r="H177" s="225"/>
      <c r="I177" s="183"/>
      <c r="J177" s="183">
        <f t="shared" si="10"/>
        <v>0</v>
      </c>
    </row>
    <row r="178" spans="1:13" s="11" customFormat="1" ht="27" customHeight="1" x14ac:dyDescent="0.15">
      <c r="B178" s="11">
        <v>10</v>
      </c>
      <c r="C178" s="1"/>
      <c r="D178" s="229"/>
      <c r="E178" s="229"/>
      <c r="F178" s="231"/>
      <c r="G178" s="229"/>
      <c r="H178" s="225"/>
      <c r="I178" s="183"/>
      <c r="J178" s="183">
        <f t="shared" si="10"/>
        <v>0</v>
      </c>
    </row>
    <row r="179" spans="1:13" s="11" customFormat="1" ht="27" customHeight="1" x14ac:dyDescent="0.15">
      <c r="B179" s="11">
        <v>11</v>
      </c>
      <c r="C179" s="1"/>
      <c r="D179" s="229"/>
      <c r="E179" s="229"/>
      <c r="F179" s="231"/>
      <c r="G179" s="229"/>
      <c r="H179" s="225"/>
      <c r="I179" s="183"/>
      <c r="J179" s="183">
        <f t="shared" si="10"/>
        <v>0</v>
      </c>
    </row>
    <row r="180" spans="1:13" s="11" customFormat="1" ht="27" customHeight="1" x14ac:dyDescent="0.15">
      <c r="B180" s="11">
        <v>12</v>
      </c>
      <c r="C180" s="1"/>
      <c r="D180" s="229"/>
      <c r="E180" s="229"/>
      <c r="F180" s="231"/>
      <c r="G180" s="229"/>
      <c r="H180" s="225"/>
      <c r="I180" s="183"/>
      <c r="J180" s="183">
        <f t="shared" si="10"/>
        <v>0</v>
      </c>
    </row>
    <row r="181" spans="1:13" s="11" customFormat="1" ht="27" customHeight="1" x14ac:dyDescent="0.15">
      <c r="B181" s="11">
        <v>13</v>
      </c>
      <c r="C181" s="1"/>
      <c r="D181" s="229"/>
      <c r="E181" s="229"/>
      <c r="F181" s="231"/>
      <c r="G181" s="229"/>
      <c r="H181" s="225"/>
      <c r="I181" s="183"/>
      <c r="J181" s="183">
        <f t="shared" si="10"/>
        <v>0</v>
      </c>
    </row>
    <row r="182" spans="1:13" s="11" customFormat="1" ht="27" customHeight="1" x14ac:dyDescent="0.15">
      <c r="B182" s="11">
        <v>14</v>
      </c>
      <c r="C182" s="1"/>
      <c r="D182" s="229"/>
      <c r="E182" s="229"/>
      <c r="F182" s="231"/>
      <c r="G182" s="229"/>
      <c r="H182" s="225"/>
      <c r="I182" s="183"/>
      <c r="J182" s="183">
        <f t="shared" si="10"/>
        <v>0</v>
      </c>
    </row>
    <row r="183" spans="1:13" s="11" customFormat="1" ht="27" customHeight="1" x14ac:dyDescent="0.15">
      <c r="B183" s="11">
        <v>15</v>
      </c>
      <c r="C183" s="1"/>
      <c r="D183" s="229"/>
      <c r="E183" s="229"/>
      <c r="F183" s="231"/>
      <c r="G183" s="229"/>
      <c r="H183" s="225"/>
      <c r="I183" s="183"/>
      <c r="J183" s="183">
        <f t="shared" si="10"/>
        <v>0</v>
      </c>
    </row>
    <row r="184" spans="1:13" s="11" customFormat="1" ht="27" customHeight="1" x14ac:dyDescent="0.15">
      <c r="B184" s="11">
        <v>16</v>
      </c>
      <c r="C184" s="1"/>
      <c r="D184" s="229"/>
      <c r="E184" s="229"/>
      <c r="F184" s="231"/>
      <c r="G184" s="229"/>
      <c r="H184" s="225"/>
      <c r="I184" s="183"/>
      <c r="J184" s="183">
        <f t="shared" si="10"/>
        <v>0</v>
      </c>
    </row>
    <row r="185" spans="1:13" s="11" customFormat="1" ht="27" customHeight="1" thickBot="1" x14ac:dyDescent="0.2">
      <c r="A185" s="30">
        <v>9</v>
      </c>
      <c r="B185" s="22">
        <v>17</v>
      </c>
      <c r="C185" s="26"/>
      <c r="D185" s="27"/>
      <c r="E185" s="28"/>
      <c r="F185" s="36"/>
      <c r="G185" s="27"/>
      <c r="H185" s="226"/>
      <c r="I185" s="184"/>
      <c r="J185" s="184">
        <f t="shared" si="10"/>
        <v>0</v>
      </c>
      <c r="K185" s="304" t="s">
        <v>63</v>
      </c>
      <c r="L185" s="304"/>
      <c r="M185" s="304"/>
    </row>
    <row r="186" spans="1:13" s="11" customFormat="1" ht="27" customHeight="1" thickTop="1" x14ac:dyDescent="0.15">
      <c r="A186" s="280">
        <v>10</v>
      </c>
      <c r="B186" s="11">
        <v>1</v>
      </c>
      <c r="C186" s="1"/>
      <c r="D186" s="19"/>
      <c r="E186" s="18"/>
      <c r="F186" s="35"/>
      <c r="G186" s="19"/>
      <c r="H186" s="223"/>
      <c r="I186" s="254"/>
      <c r="J186" s="254">
        <f>SUM(ROUNDDOWN(F186*I186,0))</f>
        <v>0</v>
      </c>
    </row>
    <row r="187" spans="1:13" s="11" customFormat="1" ht="27" customHeight="1" x14ac:dyDescent="0.15">
      <c r="B187" s="11">
        <v>2</v>
      </c>
      <c r="C187" s="1"/>
      <c r="D187" s="229"/>
      <c r="E187" s="229"/>
      <c r="F187" s="35"/>
      <c r="G187" s="19"/>
      <c r="H187" s="223"/>
      <c r="I187" s="183"/>
      <c r="J187" s="183">
        <f t="shared" ref="J187:J202" si="11">SUM(ROUNDDOWN(F187*I187,0))</f>
        <v>0</v>
      </c>
    </row>
    <row r="188" spans="1:13" s="11" customFormat="1" ht="27" customHeight="1" x14ac:dyDescent="0.15">
      <c r="B188" s="11">
        <v>3</v>
      </c>
      <c r="C188" s="1"/>
      <c r="D188" s="229"/>
      <c r="E188" s="229"/>
      <c r="F188" s="35"/>
      <c r="G188" s="19"/>
      <c r="H188" s="223"/>
      <c r="I188" s="183"/>
      <c r="J188" s="183">
        <f t="shared" si="11"/>
        <v>0</v>
      </c>
    </row>
    <row r="189" spans="1:13" s="11" customFormat="1" ht="27" customHeight="1" x14ac:dyDescent="0.15">
      <c r="B189" s="25">
        <v>4</v>
      </c>
      <c r="C189" s="1"/>
      <c r="D189" s="229"/>
      <c r="E189" s="229"/>
      <c r="F189" s="231"/>
      <c r="G189" s="229"/>
      <c r="H189" s="223"/>
      <c r="I189" s="183"/>
      <c r="J189" s="183">
        <f t="shared" si="11"/>
        <v>0</v>
      </c>
    </row>
    <row r="190" spans="1:13" s="11" customFormat="1" ht="27" customHeight="1" x14ac:dyDescent="0.15">
      <c r="B190" s="11">
        <v>5</v>
      </c>
      <c r="C190" s="1"/>
      <c r="D190" s="229"/>
      <c r="E190" s="229"/>
      <c r="F190" s="231"/>
      <c r="G190" s="229"/>
      <c r="H190" s="223"/>
      <c r="I190" s="183"/>
      <c r="J190" s="183">
        <f t="shared" si="11"/>
        <v>0</v>
      </c>
    </row>
    <row r="191" spans="1:13" s="11" customFormat="1" ht="27" customHeight="1" x14ac:dyDescent="0.15">
      <c r="B191" s="11">
        <v>6</v>
      </c>
      <c r="C191" s="1"/>
      <c r="D191" s="229"/>
      <c r="E191" s="229"/>
      <c r="F191" s="231"/>
      <c r="G191" s="229"/>
      <c r="H191" s="223"/>
      <c r="I191" s="183"/>
      <c r="J191" s="183">
        <f t="shared" si="11"/>
        <v>0</v>
      </c>
    </row>
    <row r="192" spans="1:13" s="11" customFormat="1" ht="27" customHeight="1" x14ac:dyDescent="0.15">
      <c r="B192" s="11">
        <v>7</v>
      </c>
      <c r="C192" s="1"/>
      <c r="D192" s="229"/>
      <c r="E192" s="229"/>
      <c r="F192" s="231"/>
      <c r="G192" s="229"/>
      <c r="H192" s="225"/>
      <c r="I192" s="183"/>
      <c r="J192" s="183">
        <f t="shared" si="11"/>
        <v>0</v>
      </c>
    </row>
    <row r="193" spans="1:13" s="11" customFormat="1" ht="27" customHeight="1" x14ac:dyDescent="0.15">
      <c r="B193" s="11">
        <v>8</v>
      </c>
      <c r="C193" s="1"/>
      <c r="D193" s="229"/>
      <c r="E193" s="229"/>
      <c r="F193" s="231"/>
      <c r="G193" s="229"/>
      <c r="H193" s="225"/>
      <c r="I193" s="183"/>
      <c r="J193" s="183">
        <f t="shared" si="11"/>
        <v>0</v>
      </c>
    </row>
    <row r="194" spans="1:13" s="11" customFormat="1" ht="27" customHeight="1" x14ac:dyDescent="0.15">
      <c r="B194" s="11">
        <v>9</v>
      </c>
      <c r="C194" s="1"/>
      <c r="D194" s="229"/>
      <c r="E194" s="229"/>
      <c r="F194" s="231"/>
      <c r="G194" s="229"/>
      <c r="H194" s="225"/>
      <c r="I194" s="183"/>
      <c r="J194" s="183">
        <f t="shared" si="11"/>
        <v>0</v>
      </c>
    </row>
    <row r="195" spans="1:13" s="11" customFormat="1" ht="27" customHeight="1" x14ac:dyDescent="0.15">
      <c r="B195" s="11">
        <v>10</v>
      </c>
      <c r="C195" s="1"/>
      <c r="D195" s="229"/>
      <c r="E195" s="229"/>
      <c r="F195" s="231"/>
      <c r="G195" s="229"/>
      <c r="H195" s="225"/>
      <c r="I195" s="183"/>
      <c r="J195" s="183">
        <f t="shared" si="11"/>
        <v>0</v>
      </c>
    </row>
    <row r="196" spans="1:13" s="11" customFormat="1" ht="27" customHeight="1" x14ac:dyDescent="0.15">
      <c r="B196" s="11">
        <v>11</v>
      </c>
      <c r="C196" s="1"/>
      <c r="D196" s="229"/>
      <c r="E196" s="229"/>
      <c r="F196" s="231"/>
      <c r="G196" s="229"/>
      <c r="H196" s="225"/>
      <c r="I196" s="183"/>
      <c r="J196" s="183">
        <f t="shared" si="11"/>
        <v>0</v>
      </c>
    </row>
    <row r="197" spans="1:13" s="11" customFormat="1" ht="27" customHeight="1" x14ac:dyDescent="0.15">
      <c r="B197" s="11">
        <v>12</v>
      </c>
      <c r="C197" s="1"/>
      <c r="D197" s="229"/>
      <c r="E197" s="229"/>
      <c r="F197" s="231"/>
      <c r="G197" s="229"/>
      <c r="H197" s="225"/>
      <c r="I197" s="183"/>
      <c r="J197" s="183">
        <f t="shared" si="11"/>
        <v>0</v>
      </c>
    </row>
    <row r="198" spans="1:13" s="11" customFormat="1" ht="27" customHeight="1" x14ac:dyDescent="0.15">
      <c r="B198" s="11">
        <v>13</v>
      </c>
      <c r="C198" s="1"/>
      <c r="D198" s="229"/>
      <c r="E198" s="229"/>
      <c r="F198" s="231"/>
      <c r="G198" s="229"/>
      <c r="H198" s="225"/>
      <c r="I198" s="183"/>
      <c r="J198" s="183">
        <f t="shared" si="11"/>
        <v>0</v>
      </c>
    </row>
    <row r="199" spans="1:13" s="11" customFormat="1" ht="27" customHeight="1" x14ac:dyDescent="0.15">
      <c r="B199" s="11">
        <v>14</v>
      </c>
      <c r="C199" s="1"/>
      <c r="D199" s="229"/>
      <c r="E199" s="229"/>
      <c r="F199" s="231"/>
      <c r="G199" s="229"/>
      <c r="H199" s="225"/>
      <c r="I199" s="183"/>
      <c r="J199" s="183">
        <f t="shared" si="11"/>
        <v>0</v>
      </c>
    </row>
    <row r="200" spans="1:13" s="11" customFormat="1" ht="27" customHeight="1" x14ac:dyDescent="0.15">
      <c r="B200" s="11">
        <v>15</v>
      </c>
      <c r="C200" s="1"/>
      <c r="D200" s="229"/>
      <c r="E200" s="229"/>
      <c r="F200" s="231"/>
      <c r="G200" s="229"/>
      <c r="H200" s="225"/>
      <c r="I200" s="183"/>
      <c r="J200" s="183">
        <f t="shared" si="11"/>
        <v>0</v>
      </c>
    </row>
    <row r="201" spans="1:13" s="11" customFormat="1" ht="27" customHeight="1" x14ac:dyDescent="0.15">
      <c r="B201" s="11">
        <v>16</v>
      </c>
      <c r="C201" s="1"/>
      <c r="D201" s="229"/>
      <c r="E201" s="229"/>
      <c r="F201" s="231"/>
      <c r="G201" s="229"/>
      <c r="H201" s="225"/>
      <c r="I201" s="183"/>
      <c r="J201" s="183">
        <f t="shared" si="11"/>
        <v>0</v>
      </c>
    </row>
    <row r="202" spans="1:13" s="11" customFormat="1" ht="27" customHeight="1" thickBot="1" x14ac:dyDescent="0.2">
      <c r="A202" s="279">
        <v>10</v>
      </c>
      <c r="B202" s="22">
        <v>17</v>
      </c>
      <c r="C202" s="26"/>
      <c r="D202" s="27"/>
      <c r="E202" s="28"/>
      <c r="F202" s="36"/>
      <c r="G202" s="27"/>
      <c r="H202" s="226"/>
      <c r="I202" s="184"/>
      <c r="J202" s="184">
        <f t="shared" si="11"/>
        <v>0</v>
      </c>
      <c r="K202" s="304" t="s">
        <v>63</v>
      </c>
      <c r="L202" s="304"/>
      <c r="M202" s="304"/>
    </row>
    <row r="203" spans="1:13" s="11" customFormat="1" ht="27" customHeight="1" thickTop="1" x14ac:dyDescent="0.15">
      <c r="A203" s="280">
        <v>11</v>
      </c>
      <c r="B203" s="11">
        <v>1</v>
      </c>
      <c r="C203" s="1"/>
      <c r="D203" s="19"/>
      <c r="E203" s="18"/>
      <c r="F203" s="35"/>
      <c r="G203" s="19"/>
      <c r="H203" s="223"/>
      <c r="I203" s="254"/>
      <c r="J203" s="254">
        <f>SUM(ROUNDDOWN(F203*I203,0))</f>
        <v>0</v>
      </c>
    </row>
    <row r="204" spans="1:13" s="11" customFormat="1" ht="27" customHeight="1" x14ac:dyDescent="0.15">
      <c r="B204" s="11">
        <v>2</v>
      </c>
      <c r="C204" s="1"/>
      <c r="D204" s="229"/>
      <c r="E204" s="229"/>
      <c r="F204" s="35"/>
      <c r="G204" s="19"/>
      <c r="H204" s="223"/>
      <c r="I204" s="183"/>
      <c r="J204" s="183">
        <f t="shared" ref="J204:J219" si="12">SUM(ROUNDDOWN(F204*I204,0))</f>
        <v>0</v>
      </c>
    </row>
    <row r="205" spans="1:13" s="11" customFormat="1" ht="27" customHeight="1" x14ac:dyDescent="0.15">
      <c r="B205" s="11">
        <v>3</v>
      </c>
      <c r="C205" s="1"/>
      <c r="D205" s="229"/>
      <c r="E205" s="229"/>
      <c r="F205" s="35"/>
      <c r="G205" s="19"/>
      <c r="H205" s="223"/>
      <c r="I205" s="183"/>
      <c r="J205" s="183">
        <f t="shared" si="12"/>
        <v>0</v>
      </c>
    </row>
    <row r="206" spans="1:13" s="11" customFormat="1" ht="27" customHeight="1" x14ac:dyDescent="0.15">
      <c r="B206" s="25">
        <v>4</v>
      </c>
      <c r="C206" s="1"/>
      <c r="D206" s="229"/>
      <c r="E206" s="229"/>
      <c r="F206" s="231"/>
      <c r="G206" s="229"/>
      <c r="H206" s="223"/>
      <c r="I206" s="183"/>
      <c r="J206" s="183">
        <f t="shared" si="12"/>
        <v>0</v>
      </c>
    </row>
    <row r="207" spans="1:13" s="11" customFormat="1" ht="27" customHeight="1" x14ac:dyDescent="0.15">
      <c r="B207" s="11">
        <v>5</v>
      </c>
      <c r="C207" s="1"/>
      <c r="D207" s="229"/>
      <c r="E207" s="229"/>
      <c r="F207" s="231"/>
      <c r="G207" s="229"/>
      <c r="H207" s="223"/>
      <c r="I207" s="183"/>
      <c r="J207" s="183">
        <f t="shared" si="12"/>
        <v>0</v>
      </c>
    </row>
    <row r="208" spans="1:13" s="11" customFormat="1" ht="27" customHeight="1" x14ac:dyDescent="0.15">
      <c r="B208" s="11">
        <v>6</v>
      </c>
      <c r="C208" s="1"/>
      <c r="D208" s="229"/>
      <c r="E208" s="229"/>
      <c r="F208" s="231"/>
      <c r="G208" s="229"/>
      <c r="H208" s="223"/>
      <c r="I208" s="183"/>
      <c r="J208" s="183">
        <f t="shared" si="12"/>
        <v>0</v>
      </c>
    </row>
    <row r="209" spans="1:13" s="11" customFormat="1" ht="27" customHeight="1" x14ac:dyDescent="0.15">
      <c r="B209" s="11">
        <v>7</v>
      </c>
      <c r="C209" s="1"/>
      <c r="D209" s="229"/>
      <c r="E209" s="229"/>
      <c r="F209" s="231"/>
      <c r="G209" s="229"/>
      <c r="H209" s="225"/>
      <c r="I209" s="183"/>
      <c r="J209" s="183">
        <f t="shared" si="12"/>
        <v>0</v>
      </c>
    </row>
    <row r="210" spans="1:13" s="11" customFormat="1" ht="27" customHeight="1" x14ac:dyDescent="0.15">
      <c r="B210" s="11">
        <v>8</v>
      </c>
      <c r="C210" s="1"/>
      <c r="D210" s="229"/>
      <c r="E210" s="229"/>
      <c r="F210" s="231"/>
      <c r="G210" s="229"/>
      <c r="H210" s="225"/>
      <c r="I210" s="183"/>
      <c r="J210" s="183">
        <f t="shared" si="12"/>
        <v>0</v>
      </c>
    </row>
    <row r="211" spans="1:13" s="11" customFormat="1" ht="27" customHeight="1" x14ac:dyDescent="0.15">
      <c r="B211" s="11">
        <v>9</v>
      </c>
      <c r="C211" s="1"/>
      <c r="D211" s="229"/>
      <c r="E211" s="229"/>
      <c r="F211" s="231"/>
      <c r="G211" s="229"/>
      <c r="H211" s="225"/>
      <c r="I211" s="183"/>
      <c r="J211" s="183">
        <f t="shared" si="12"/>
        <v>0</v>
      </c>
    </row>
    <row r="212" spans="1:13" s="11" customFormat="1" ht="27" customHeight="1" x14ac:dyDescent="0.15">
      <c r="B212" s="11">
        <v>10</v>
      </c>
      <c r="C212" s="1"/>
      <c r="D212" s="229"/>
      <c r="E212" s="229"/>
      <c r="F212" s="231"/>
      <c r="G212" s="229"/>
      <c r="H212" s="225"/>
      <c r="I212" s="183"/>
      <c r="J212" s="183">
        <f t="shared" si="12"/>
        <v>0</v>
      </c>
    </row>
    <row r="213" spans="1:13" s="11" customFormat="1" ht="27" customHeight="1" x14ac:dyDescent="0.15">
      <c r="B213" s="11">
        <v>11</v>
      </c>
      <c r="C213" s="1"/>
      <c r="D213" s="229"/>
      <c r="E213" s="229"/>
      <c r="F213" s="231"/>
      <c r="G213" s="229"/>
      <c r="H213" s="225"/>
      <c r="I213" s="183"/>
      <c r="J213" s="183">
        <f t="shared" si="12"/>
        <v>0</v>
      </c>
    </row>
    <row r="214" spans="1:13" s="11" customFormat="1" ht="27" customHeight="1" x14ac:dyDescent="0.15">
      <c r="B214" s="11">
        <v>12</v>
      </c>
      <c r="C214" s="1"/>
      <c r="D214" s="229"/>
      <c r="E214" s="229"/>
      <c r="F214" s="231"/>
      <c r="G214" s="229"/>
      <c r="H214" s="225"/>
      <c r="I214" s="183"/>
      <c r="J214" s="183">
        <f t="shared" si="12"/>
        <v>0</v>
      </c>
    </row>
    <row r="215" spans="1:13" s="11" customFormat="1" ht="27" customHeight="1" x14ac:dyDescent="0.15">
      <c r="B215" s="11">
        <v>13</v>
      </c>
      <c r="C215" s="1"/>
      <c r="D215" s="229"/>
      <c r="E215" s="229"/>
      <c r="F215" s="231"/>
      <c r="G215" s="229"/>
      <c r="H215" s="225"/>
      <c r="I215" s="183"/>
      <c r="J215" s="183">
        <f t="shared" si="12"/>
        <v>0</v>
      </c>
    </row>
    <row r="216" spans="1:13" s="11" customFormat="1" ht="27" customHeight="1" x14ac:dyDescent="0.15">
      <c r="B216" s="11">
        <v>14</v>
      </c>
      <c r="C216" s="1"/>
      <c r="D216" s="229"/>
      <c r="E216" s="229"/>
      <c r="F216" s="231"/>
      <c r="G216" s="229"/>
      <c r="H216" s="225"/>
      <c r="I216" s="183"/>
      <c r="J216" s="183">
        <f t="shared" si="12"/>
        <v>0</v>
      </c>
    </row>
    <row r="217" spans="1:13" s="11" customFormat="1" ht="27" customHeight="1" x14ac:dyDescent="0.15">
      <c r="B217" s="11">
        <v>15</v>
      </c>
      <c r="C217" s="1"/>
      <c r="D217" s="229"/>
      <c r="E217" s="229"/>
      <c r="F217" s="231"/>
      <c r="G217" s="229"/>
      <c r="H217" s="225"/>
      <c r="I217" s="183"/>
      <c r="J217" s="183">
        <f t="shared" si="12"/>
        <v>0</v>
      </c>
    </row>
    <row r="218" spans="1:13" s="11" customFormat="1" ht="27" customHeight="1" x14ac:dyDescent="0.15">
      <c r="B218" s="11">
        <v>16</v>
      </c>
      <c r="C218" s="1"/>
      <c r="D218" s="229"/>
      <c r="E218" s="229"/>
      <c r="F218" s="231"/>
      <c r="G218" s="229"/>
      <c r="H218" s="225"/>
      <c r="I218" s="183"/>
      <c r="J218" s="183">
        <f t="shared" si="12"/>
        <v>0</v>
      </c>
    </row>
    <row r="219" spans="1:13" s="11" customFormat="1" ht="27" customHeight="1" thickBot="1" x14ac:dyDescent="0.2">
      <c r="A219" s="279">
        <v>11</v>
      </c>
      <c r="B219" s="22">
        <v>17</v>
      </c>
      <c r="C219" s="26"/>
      <c r="D219" s="27"/>
      <c r="E219" s="28"/>
      <c r="F219" s="36"/>
      <c r="G219" s="27"/>
      <c r="H219" s="226"/>
      <c r="I219" s="184"/>
      <c r="J219" s="184">
        <f t="shared" si="12"/>
        <v>0</v>
      </c>
      <c r="K219" s="304" t="s">
        <v>63</v>
      </c>
      <c r="L219" s="304"/>
      <c r="M219" s="304"/>
    </row>
    <row r="220" spans="1:13" s="11" customFormat="1" ht="27" customHeight="1" thickTop="1" x14ac:dyDescent="0.15">
      <c r="A220" s="280">
        <v>12</v>
      </c>
      <c r="B220" s="11">
        <v>1</v>
      </c>
      <c r="C220" s="1"/>
      <c r="D220" s="19"/>
      <c r="E220" s="18"/>
      <c r="F220" s="35"/>
      <c r="G220" s="19"/>
      <c r="H220" s="223"/>
      <c r="I220" s="254"/>
      <c r="J220" s="254">
        <f>SUM(ROUNDDOWN(F220*I220,0))</f>
        <v>0</v>
      </c>
    </row>
    <row r="221" spans="1:13" s="11" customFormat="1" ht="27" customHeight="1" x14ac:dyDescent="0.15">
      <c r="B221" s="11">
        <v>2</v>
      </c>
      <c r="C221" s="1"/>
      <c r="D221" s="229"/>
      <c r="E221" s="229"/>
      <c r="F221" s="35"/>
      <c r="G221" s="19"/>
      <c r="H221" s="223"/>
      <c r="I221" s="183"/>
      <c r="J221" s="183">
        <f t="shared" ref="J221:J236" si="13">SUM(ROUNDDOWN(F221*I221,0))</f>
        <v>0</v>
      </c>
    </row>
    <row r="222" spans="1:13" s="11" customFormat="1" ht="27" customHeight="1" x14ac:dyDescent="0.15">
      <c r="B222" s="11">
        <v>3</v>
      </c>
      <c r="C222" s="1"/>
      <c r="D222" s="229"/>
      <c r="E222" s="229"/>
      <c r="F222" s="35"/>
      <c r="G222" s="19"/>
      <c r="H222" s="223"/>
      <c r="I222" s="183"/>
      <c r="J222" s="183">
        <f t="shared" si="13"/>
        <v>0</v>
      </c>
    </row>
    <row r="223" spans="1:13" s="11" customFormat="1" ht="27" customHeight="1" x14ac:dyDescent="0.15">
      <c r="B223" s="25">
        <v>4</v>
      </c>
      <c r="C223" s="1"/>
      <c r="D223" s="229"/>
      <c r="E223" s="229"/>
      <c r="F223" s="231"/>
      <c r="G223" s="229"/>
      <c r="H223" s="223"/>
      <c r="I223" s="183"/>
      <c r="J223" s="183">
        <f t="shared" si="13"/>
        <v>0</v>
      </c>
    </row>
    <row r="224" spans="1:13" s="11" customFormat="1" ht="27" customHeight="1" x14ac:dyDescent="0.15">
      <c r="B224" s="11">
        <v>5</v>
      </c>
      <c r="C224" s="1"/>
      <c r="D224" s="229"/>
      <c r="E224" s="229"/>
      <c r="F224" s="231"/>
      <c r="G224" s="229"/>
      <c r="H224" s="223"/>
      <c r="I224" s="183"/>
      <c r="J224" s="183">
        <f t="shared" si="13"/>
        <v>0</v>
      </c>
    </row>
    <row r="225" spans="1:13" s="11" customFormat="1" ht="27" customHeight="1" x14ac:dyDescent="0.15">
      <c r="B225" s="11">
        <v>6</v>
      </c>
      <c r="C225" s="1"/>
      <c r="D225" s="229"/>
      <c r="E225" s="229"/>
      <c r="F225" s="231"/>
      <c r="G225" s="229"/>
      <c r="H225" s="223"/>
      <c r="I225" s="183"/>
      <c r="J225" s="183">
        <f t="shared" si="13"/>
        <v>0</v>
      </c>
    </row>
    <row r="226" spans="1:13" s="11" customFormat="1" ht="27" customHeight="1" x14ac:dyDescent="0.15">
      <c r="B226" s="11">
        <v>7</v>
      </c>
      <c r="C226" s="1"/>
      <c r="D226" s="229"/>
      <c r="E226" s="229"/>
      <c r="F226" s="231"/>
      <c r="G226" s="229"/>
      <c r="H226" s="225"/>
      <c r="I226" s="183"/>
      <c r="J226" s="183">
        <f t="shared" si="13"/>
        <v>0</v>
      </c>
    </row>
    <row r="227" spans="1:13" s="11" customFormat="1" ht="27" customHeight="1" x14ac:dyDescent="0.15">
      <c r="B227" s="11">
        <v>8</v>
      </c>
      <c r="C227" s="1"/>
      <c r="D227" s="229"/>
      <c r="E227" s="229"/>
      <c r="F227" s="231"/>
      <c r="G227" s="229"/>
      <c r="H227" s="225"/>
      <c r="I227" s="183"/>
      <c r="J227" s="183">
        <f t="shared" si="13"/>
        <v>0</v>
      </c>
    </row>
    <row r="228" spans="1:13" s="11" customFormat="1" ht="27" customHeight="1" x14ac:dyDescent="0.15">
      <c r="B228" s="11">
        <v>9</v>
      </c>
      <c r="C228" s="1"/>
      <c r="D228" s="229"/>
      <c r="E228" s="229"/>
      <c r="F228" s="231"/>
      <c r="G228" s="229"/>
      <c r="H228" s="225"/>
      <c r="I228" s="183"/>
      <c r="J228" s="183">
        <f t="shared" si="13"/>
        <v>0</v>
      </c>
    </row>
    <row r="229" spans="1:13" s="11" customFormat="1" ht="27" customHeight="1" x14ac:dyDescent="0.15">
      <c r="B229" s="11">
        <v>10</v>
      </c>
      <c r="C229" s="1"/>
      <c r="D229" s="229"/>
      <c r="E229" s="229"/>
      <c r="F229" s="231"/>
      <c r="G229" s="229"/>
      <c r="H229" s="225"/>
      <c r="I229" s="183"/>
      <c r="J229" s="183">
        <f t="shared" si="13"/>
        <v>0</v>
      </c>
    </row>
    <row r="230" spans="1:13" s="11" customFormat="1" ht="27" customHeight="1" x14ac:dyDescent="0.15">
      <c r="B230" s="11">
        <v>11</v>
      </c>
      <c r="C230" s="1"/>
      <c r="D230" s="229"/>
      <c r="E230" s="229"/>
      <c r="F230" s="231"/>
      <c r="G230" s="229"/>
      <c r="H230" s="225"/>
      <c r="I230" s="183"/>
      <c r="J230" s="183">
        <f t="shared" si="13"/>
        <v>0</v>
      </c>
    </row>
    <row r="231" spans="1:13" s="11" customFormat="1" ht="27" customHeight="1" x14ac:dyDescent="0.15">
      <c r="B231" s="11">
        <v>12</v>
      </c>
      <c r="C231" s="1"/>
      <c r="D231" s="229"/>
      <c r="E231" s="229"/>
      <c r="F231" s="231"/>
      <c r="G231" s="229"/>
      <c r="H231" s="225"/>
      <c r="I231" s="183"/>
      <c r="J231" s="183">
        <f t="shared" si="13"/>
        <v>0</v>
      </c>
    </row>
    <row r="232" spans="1:13" s="11" customFormat="1" ht="27" customHeight="1" x14ac:dyDescent="0.15">
      <c r="B232" s="11">
        <v>13</v>
      </c>
      <c r="C232" s="1"/>
      <c r="D232" s="229"/>
      <c r="E232" s="229"/>
      <c r="F232" s="231"/>
      <c r="G232" s="229"/>
      <c r="H232" s="225"/>
      <c r="I232" s="183"/>
      <c r="J232" s="183">
        <f t="shared" si="13"/>
        <v>0</v>
      </c>
    </row>
    <row r="233" spans="1:13" s="11" customFormat="1" ht="27" customHeight="1" x14ac:dyDescent="0.15">
      <c r="B233" s="11">
        <v>14</v>
      </c>
      <c r="C233" s="1"/>
      <c r="D233" s="229"/>
      <c r="E233" s="229"/>
      <c r="F233" s="231"/>
      <c r="G233" s="229"/>
      <c r="H233" s="225"/>
      <c r="I233" s="183"/>
      <c r="J233" s="183">
        <f t="shared" si="13"/>
        <v>0</v>
      </c>
    </row>
    <row r="234" spans="1:13" s="11" customFormat="1" ht="27" customHeight="1" x14ac:dyDescent="0.15">
      <c r="B234" s="11">
        <v>15</v>
      </c>
      <c r="C234" s="1"/>
      <c r="D234" s="229"/>
      <c r="E234" s="229"/>
      <c r="F234" s="231"/>
      <c r="G234" s="229"/>
      <c r="H234" s="225"/>
      <c r="I234" s="183"/>
      <c r="J234" s="183">
        <f t="shared" si="13"/>
        <v>0</v>
      </c>
    </row>
    <row r="235" spans="1:13" s="11" customFormat="1" ht="27" customHeight="1" x14ac:dyDescent="0.15">
      <c r="B235" s="11">
        <v>16</v>
      </c>
      <c r="C235" s="1"/>
      <c r="D235" s="229"/>
      <c r="E235" s="229"/>
      <c r="F235" s="231"/>
      <c r="G235" s="229"/>
      <c r="H235" s="225"/>
      <c r="I235" s="183"/>
      <c r="J235" s="183">
        <f t="shared" si="13"/>
        <v>0</v>
      </c>
    </row>
    <row r="236" spans="1:13" s="11" customFormat="1" ht="27" customHeight="1" thickBot="1" x14ac:dyDescent="0.2">
      <c r="A236" s="279">
        <v>12</v>
      </c>
      <c r="B236" s="22">
        <v>17</v>
      </c>
      <c r="C236" s="26"/>
      <c r="D236" s="27"/>
      <c r="E236" s="28"/>
      <c r="F236" s="36"/>
      <c r="G236" s="27"/>
      <c r="H236" s="226"/>
      <c r="I236" s="184"/>
      <c r="J236" s="184">
        <f t="shared" si="13"/>
        <v>0</v>
      </c>
      <c r="K236" s="304" t="s">
        <v>63</v>
      </c>
      <c r="L236" s="304"/>
      <c r="M236" s="304"/>
    </row>
    <row r="237" spans="1:13" s="11" customFormat="1" ht="27" customHeight="1" thickTop="1" x14ac:dyDescent="0.15">
      <c r="A237" s="280">
        <v>13</v>
      </c>
      <c r="B237" s="11">
        <v>1</v>
      </c>
      <c r="C237" s="1"/>
      <c r="D237" s="19"/>
      <c r="E237" s="18"/>
      <c r="F237" s="35"/>
      <c r="G237" s="19"/>
      <c r="H237" s="223"/>
      <c r="I237" s="254"/>
      <c r="J237" s="254">
        <f>SUM(ROUNDDOWN(F237*I237,0))</f>
        <v>0</v>
      </c>
    </row>
    <row r="238" spans="1:13" s="11" customFormat="1" ht="27" customHeight="1" x14ac:dyDescent="0.15">
      <c r="B238" s="11">
        <v>2</v>
      </c>
      <c r="C238" s="1"/>
      <c r="D238" s="229"/>
      <c r="E238" s="229"/>
      <c r="F238" s="35"/>
      <c r="G238" s="19"/>
      <c r="H238" s="223"/>
      <c r="I238" s="183"/>
      <c r="J238" s="183">
        <f t="shared" ref="J238:J253" si="14">SUM(ROUNDDOWN(F238*I238,0))</f>
        <v>0</v>
      </c>
    </row>
    <row r="239" spans="1:13" s="11" customFormat="1" ht="27" customHeight="1" x14ac:dyDescent="0.15">
      <c r="B239" s="11">
        <v>3</v>
      </c>
      <c r="C239" s="1"/>
      <c r="D239" s="229"/>
      <c r="E239" s="229"/>
      <c r="F239" s="35"/>
      <c r="G239" s="19"/>
      <c r="H239" s="223"/>
      <c r="I239" s="183"/>
      <c r="J239" s="183">
        <f t="shared" si="14"/>
        <v>0</v>
      </c>
    </row>
    <row r="240" spans="1:13" s="11" customFormat="1" ht="27" customHeight="1" x14ac:dyDescent="0.15">
      <c r="B240" s="25">
        <v>4</v>
      </c>
      <c r="C240" s="1"/>
      <c r="D240" s="229"/>
      <c r="E240" s="229"/>
      <c r="F240" s="231"/>
      <c r="G240" s="229"/>
      <c r="H240" s="223"/>
      <c r="I240" s="183"/>
      <c r="J240" s="183">
        <f t="shared" si="14"/>
        <v>0</v>
      </c>
    </row>
    <row r="241" spans="1:13" s="11" customFormat="1" ht="27" customHeight="1" x14ac:dyDescent="0.15">
      <c r="B241" s="11">
        <v>5</v>
      </c>
      <c r="C241" s="1"/>
      <c r="D241" s="229"/>
      <c r="E241" s="229"/>
      <c r="F241" s="231"/>
      <c r="G241" s="229"/>
      <c r="H241" s="223"/>
      <c r="I241" s="183"/>
      <c r="J241" s="183">
        <f t="shared" si="14"/>
        <v>0</v>
      </c>
    </row>
    <row r="242" spans="1:13" s="11" customFormat="1" ht="27" customHeight="1" x14ac:dyDescent="0.15">
      <c r="B242" s="11">
        <v>6</v>
      </c>
      <c r="C242" s="1"/>
      <c r="D242" s="229"/>
      <c r="E242" s="229"/>
      <c r="F242" s="231"/>
      <c r="G242" s="229"/>
      <c r="H242" s="223"/>
      <c r="I242" s="183"/>
      <c r="J242" s="183">
        <f t="shared" si="14"/>
        <v>0</v>
      </c>
    </row>
    <row r="243" spans="1:13" s="11" customFormat="1" ht="27" customHeight="1" x14ac:dyDescent="0.15">
      <c r="B243" s="11">
        <v>7</v>
      </c>
      <c r="C243" s="1"/>
      <c r="D243" s="229"/>
      <c r="E243" s="229"/>
      <c r="F243" s="231"/>
      <c r="G243" s="229"/>
      <c r="H243" s="225"/>
      <c r="I243" s="183"/>
      <c r="J243" s="183">
        <f t="shared" si="14"/>
        <v>0</v>
      </c>
    </row>
    <row r="244" spans="1:13" s="11" customFormat="1" ht="27" customHeight="1" x14ac:dyDescent="0.15">
      <c r="B244" s="11">
        <v>8</v>
      </c>
      <c r="C244" s="1"/>
      <c r="D244" s="229"/>
      <c r="E244" s="229"/>
      <c r="F244" s="231"/>
      <c r="G244" s="229"/>
      <c r="H244" s="225"/>
      <c r="I244" s="183"/>
      <c r="J244" s="183">
        <f t="shared" si="14"/>
        <v>0</v>
      </c>
    </row>
    <row r="245" spans="1:13" s="11" customFormat="1" ht="27" customHeight="1" x14ac:dyDescent="0.15">
      <c r="B245" s="11">
        <v>9</v>
      </c>
      <c r="C245" s="1"/>
      <c r="D245" s="229"/>
      <c r="E245" s="229"/>
      <c r="F245" s="231"/>
      <c r="G245" s="229"/>
      <c r="H245" s="225"/>
      <c r="I245" s="183"/>
      <c r="J245" s="183">
        <f t="shared" si="14"/>
        <v>0</v>
      </c>
    </row>
    <row r="246" spans="1:13" s="11" customFormat="1" ht="27" customHeight="1" x14ac:dyDescent="0.15">
      <c r="B246" s="11">
        <v>10</v>
      </c>
      <c r="C246" s="1"/>
      <c r="D246" s="229"/>
      <c r="E246" s="229"/>
      <c r="F246" s="231"/>
      <c r="G246" s="229"/>
      <c r="H246" s="225"/>
      <c r="I246" s="183"/>
      <c r="J246" s="183">
        <f t="shared" si="14"/>
        <v>0</v>
      </c>
    </row>
    <row r="247" spans="1:13" s="11" customFormat="1" ht="27" customHeight="1" x14ac:dyDescent="0.15">
      <c r="B247" s="11">
        <v>11</v>
      </c>
      <c r="C247" s="1"/>
      <c r="D247" s="229"/>
      <c r="E247" s="229"/>
      <c r="F247" s="231"/>
      <c r="G247" s="229"/>
      <c r="H247" s="225"/>
      <c r="I247" s="183"/>
      <c r="J247" s="183">
        <f t="shared" si="14"/>
        <v>0</v>
      </c>
    </row>
    <row r="248" spans="1:13" s="11" customFormat="1" ht="27" customHeight="1" x14ac:dyDescent="0.15">
      <c r="B248" s="11">
        <v>12</v>
      </c>
      <c r="C248" s="1"/>
      <c r="D248" s="229"/>
      <c r="E248" s="229"/>
      <c r="F248" s="231"/>
      <c r="G248" s="229"/>
      <c r="H248" s="225"/>
      <c r="I248" s="183"/>
      <c r="J248" s="183">
        <f t="shared" si="14"/>
        <v>0</v>
      </c>
    </row>
    <row r="249" spans="1:13" s="11" customFormat="1" ht="27" customHeight="1" x14ac:dyDescent="0.15">
      <c r="B249" s="11">
        <v>13</v>
      </c>
      <c r="C249" s="1"/>
      <c r="D249" s="229"/>
      <c r="E249" s="229"/>
      <c r="F249" s="231"/>
      <c r="G249" s="229"/>
      <c r="H249" s="225"/>
      <c r="I249" s="183"/>
      <c r="J249" s="183">
        <f t="shared" si="14"/>
        <v>0</v>
      </c>
    </row>
    <row r="250" spans="1:13" s="11" customFormat="1" ht="27" customHeight="1" x14ac:dyDescent="0.15">
      <c r="B250" s="11">
        <v>14</v>
      </c>
      <c r="C250" s="1"/>
      <c r="D250" s="229"/>
      <c r="E250" s="229"/>
      <c r="F250" s="231"/>
      <c r="G250" s="229"/>
      <c r="H250" s="225"/>
      <c r="I250" s="183"/>
      <c r="J250" s="183">
        <f t="shared" si="14"/>
        <v>0</v>
      </c>
    </row>
    <row r="251" spans="1:13" s="11" customFormat="1" ht="27" customHeight="1" x14ac:dyDescent="0.15">
      <c r="B251" s="11">
        <v>15</v>
      </c>
      <c r="C251" s="1"/>
      <c r="D251" s="229"/>
      <c r="E251" s="229"/>
      <c r="F251" s="231"/>
      <c r="G251" s="229"/>
      <c r="H251" s="225"/>
      <c r="I251" s="183"/>
      <c r="J251" s="183">
        <f t="shared" si="14"/>
        <v>0</v>
      </c>
    </row>
    <row r="252" spans="1:13" s="11" customFormat="1" ht="27" customHeight="1" x14ac:dyDescent="0.15">
      <c r="B252" s="11">
        <v>16</v>
      </c>
      <c r="C252" s="1"/>
      <c r="D252" s="229"/>
      <c r="E252" s="229"/>
      <c r="F252" s="231"/>
      <c r="G252" s="229"/>
      <c r="H252" s="225"/>
      <c r="I252" s="183"/>
      <c r="J252" s="183">
        <f t="shared" si="14"/>
        <v>0</v>
      </c>
    </row>
    <row r="253" spans="1:13" s="11" customFormat="1" ht="27" customHeight="1" thickBot="1" x14ac:dyDescent="0.2">
      <c r="A253" s="279">
        <v>13</v>
      </c>
      <c r="B253" s="22">
        <v>17</v>
      </c>
      <c r="C253" s="26"/>
      <c r="D253" s="27"/>
      <c r="E253" s="28"/>
      <c r="F253" s="36"/>
      <c r="G253" s="27"/>
      <c r="H253" s="226"/>
      <c r="I253" s="184"/>
      <c r="J253" s="184">
        <f t="shared" si="14"/>
        <v>0</v>
      </c>
      <c r="K253" s="304"/>
      <c r="L253" s="304"/>
      <c r="M253" s="304"/>
    </row>
    <row r="254" spans="1:13" s="11" customFormat="1" ht="27" customHeight="1" thickTop="1" x14ac:dyDescent="0.15"/>
    <row r="255" spans="1:13" s="11" customFormat="1" ht="26.25" customHeight="1" x14ac:dyDescent="0.15"/>
    <row r="256" spans="1:13" s="11" customFormat="1" ht="26.25" customHeight="1" x14ac:dyDescent="0.15"/>
    <row r="257" s="11" customFormat="1" ht="26.25" customHeight="1" x14ac:dyDescent="0.15"/>
    <row r="258" s="11" customFormat="1" ht="26.25" customHeight="1" x14ac:dyDescent="0.15"/>
    <row r="259" s="11" customFormat="1" ht="26.25" customHeight="1" x14ac:dyDescent="0.15"/>
    <row r="260" s="11" customFormat="1" ht="26.25" customHeight="1" x14ac:dyDescent="0.15"/>
    <row r="261" s="11" customFormat="1" ht="26.25" customHeight="1" x14ac:dyDescent="0.15"/>
    <row r="262" s="11" customFormat="1" ht="26.25" customHeight="1" x14ac:dyDescent="0.15"/>
    <row r="263" s="11" customFormat="1" ht="26.25" customHeight="1" x14ac:dyDescent="0.15"/>
    <row r="264" s="11" customFormat="1" ht="26.25" customHeight="1" x14ac:dyDescent="0.15"/>
    <row r="265" s="11" customFormat="1" ht="26.25" customHeight="1" x14ac:dyDescent="0.15"/>
    <row r="266" s="11" customFormat="1" ht="26.25" customHeight="1" x14ac:dyDescent="0.15"/>
    <row r="267" s="11" customFormat="1" ht="26.25" customHeight="1" x14ac:dyDescent="0.15"/>
    <row r="268" s="11" customFormat="1" ht="26.25" customHeight="1" x14ac:dyDescent="0.15"/>
    <row r="269" s="11" customFormat="1" ht="26.25" customHeight="1" x14ac:dyDescent="0.15"/>
    <row r="270" s="11" customFormat="1" ht="26.25" customHeight="1" x14ac:dyDescent="0.15"/>
    <row r="271" s="11" customFormat="1" ht="26.25" customHeight="1" x14ac:dyDescent="0.15"/>
    <row r="272" s="11" customFormat="1" ht="26.25" customHeight="1" x14ac:dyDescent="0.15"/>
    <row r="273" s="11" customFormat="1" ht="26.25" customHeight="1" x14ac:dyDescent="0.15"/>
    <row r="274" s="11" customFormat="1" ht="26.25" customHeight="1" x14ac:dyDescent="0.15"/>
    <row r="275" s="11" customFormat="1" ht="26.25" customHeight="1" x14ac:dyDescent="0.15"/>
    <row r="276" s="11" customFormat="1" ht="26.25" customHeight="1" x14ac:dyDescent="0.15"/>
    <row r="277" s="11" customFormat="1" ht="26.25" customHeight="1" x14ac:dyDescent="0.15"/>
    <row r="278" s="11" customFormat="1" ht="26.25" customHeight="1" x14ac:dyDescent="0.15"/>
    <row r="279" s="11" customFormat="1" ht="26.25" customHeight="1" x14ac:dyDescent="0.15"/>
    <row r="280" s="11" customFormat="1" ht="26.25" customHeight="1" x14ac:dyDescent="0.15"/>
    <row r="281" s="11" customFormat="1" ht="26.25" customHeight="1" x14ac:dyDescent="0.15"/>
    <row r="282" s="11" customFormat="1" ht="26.25" customHeight="1" x14ac:dyDescent="0.15"/>
    <row r="283" s="11" customFormat="1" ht="26.25" customHeight="1" x14ac:dyDescent="0.15"/>
    <row r="284" s="11" customFormat="1" ht="26.25" customHeight="1" x14ac:dyDescent="0.15"/>
    <row r="285" s="11" customFormat="1" ht="26.25" customHeight="1" x14ac:dyDescent="0.15"/>
    <row r="286" s="11" customFormat="1" ht="26.25" customHeight="1" x14ac:dyDescent="0.15"/>
    <row r="287" s="11" customFormat="1" ht="26.25" customHeight="1" x14ac:dyDescent="0.15"/>
    <row r="288" s="11" customFormat="1" ht="26.25" customHeight="1" x14ac:dyDescent="0.15"/>
    <row r="289" s="11" customFormat="1" ht="26.25" customHeight="1" x14ac:dyDescent="0.15"/>
    <row r="290" s="11" customFormat="1" ht="26.25" customHeight="1" x14ac:dyDescent="0.15"/>
    <row r="291" s="11" customFormat="1" ht="26.25" customHeight="1" x14ac:dyDescent="0.15"/>
    <row r="292" s="11" customFormat="1" ht="26.25" customHeight="1" x14ac:dyDescent="0.15"/>
    <row r="293" s="11" customFormat="1" ht="26.25" customHeight="1" x14ac:dyDescent="0.15"/>
    <row r="294" s="11" customFormat="1" ht="26.25" customHeight="1" x14ac:dyDescent="0.15"/>
    <row r="295" s="11" customFormat="1" ht="26.25" customHeight="1" x14ac:dyDescent="0.15"/>
    <row r="296" s="11" customFormat="1" ht="26.25" customHeight="1" x14ac:dyDescent="0.15"/>
    <row r="297" s="11" customFormat="1" ht="26.25" customHeight="1" x14ac:dyDescent="0.15"/>
    <row r="298" s="11" customFormat="1" ht="26.25" customHeight="1" x14ac:dyDescent="0.15"/>
    <row r="299" s="11" customFormat="1" ht="26.25" customHeight="1" x14ac:dyDescent="0.15"/>
    <row r="300" s="11" customFormat="1" ht="26.25" customHeight="1" x14ac:dyDescent="0.15"/>
    <row r="301" s="11" customFormat="1" ht="26.25" customHeight="1" x14ac:dyDescent="0.15"/>
    <row r="302" s="11" customFormat="1" ht="26.25" customHeight="1" x14ac:dyDescent="0.15"/>
    <row r="303" s="11" customFormat="1" ht="26.25" customHeight="1" x14ac:dyDescent="0.15"/>
    <row r="304" s="11" customFormat="1" ht="26.25" customHeight="1" x14ac:dyDescent="0.15"/>
    <row r="305" spans="27:27" s="11" customFormat="1" ht="26.25" customHeight="1" x14ac:dyDescent="0.15"/>
    <row r="306" spans="27:27" s="11" customFormat="1" ht="26.25" customHeight="1" x14ac:dyDescent="0.15">
      <c r="AA306" s="296" t="s">
        <v>114</v>
      </c>
    </row>
    <row r="307" spans="27:27" s="11" customFormat="1" ht="26.25" customHeight="1" x14ac:dyDescent="0.15">
      <c r="AA307" s="297" t="s">
        <v>128</v>
      </c>
    </row>
    <row r="308" spans="27:27" s="11" customFormat="1" ht="26.25" customHeight="1" x14ac:dyDescent="0.15">
      <c r="AA308" s="297" t="s">
        <v>127</v>
      </c>
    </row>
    <row r="309" spans="27:27" s="11" customFormat="1" ht="26.25" customHeight="1" x14ac:dyDescent="0.15">
      <c r="AA309" s="297" t="s">
        <v>117</v>
      </c>
    </row>
    <row r="310" spans="27:27" s="11" customFormat="1" ht="26.25" customHeight="1" x14ac:dyDescent="0.15">
      <c r="AA310" s="298" t="s">
        <v>116</v>
      </c>
    </row>
    <row r="311" spans="27:27" s="11" customFormat="1" ht="26.25" customHeight="1" x14ac:dyDescent="0.15">
      <c r="AA311" s="298" t="s">
        <v>119</v>
      </c>
    </row>
    <row r="312" spans="27:27" s="11" customFormat="1" ht="26.25" customHeight="1" x14ac:dyDescent="0.15">
      <c r="AA312" s="298" t="s">
        <v>118</v>
      </c>
    </row>
    <row r="313" spans="27:27" s="11" customFormat="1" ht="26.25" customHeight="1" x14ac:dyDescent="0.15">
      <c r="AA313" s="297" t="s">
        <v>167</v>
      </c>
    </row>
    <row r="314" spans="27:27" s="11" customFormat="1" ht="26.25" customHeight="1" x14ac:dyDescent="0.15">
      <c r="AA314" s="297" t="s">
        <v>163</v>
      </c>
    </row>
    <row r="315" spans="27:27" s="11" customFormat="1" ht="26.25" customHeight="1" x14ac:dyDescent="0.15">
      <c r="AA315" s="297" t="s">
        <v>164</v>
      </c>
    </row>
    <row r="316" spans="27:27" s="11" customFormat="1" ht="26.25" customHeight="1" x14ac:dyDescent="0.15">
      <c r="AA316" s="297" t="s">
        <v>206</v>
      </c>
    </row>
    <row r="317" spans="27:27" s="11" customFormat="1" ht="26.25" customHeight="1" x14ac:dyDescent="0.15">
      <c r="AA317" s="297"/>
    </row>
    <row r="318" spans="27:27" s="11" customFormat="1" ht="26.25" customHeight="1" x14ac:dyDescent="0.15">
      <c r="AA318" s="296" t="s">
        <v>115</v>
      </c>
    </row>
    <row r="319" spans="27:27" s="11" customFormat="1" ht="26.25" customHeight="1" x14ac:dyDescent="0.15">
      <c r="AA319" s="151"/>
    </row>
    <row r="320" spans="27:27" s="11" customFormat="1" ht="26.25" customHeight="1" x14ac:dyDescent="0.15"/>
    <row r="321" s="11" customFormat="1" ht="26.25" customHeight="1" x14ac:dyDescent="0.15"/>
    <row r="322" s="11" customFormat="1" ht="26.25" customHeight="1" x14ac:dyDescent="0.15"/>
    <row r="323" s="11" customFormat="1" ht="26.25" customHeight="1" x14ac:dyDescent="0.15"/>
    <row r="324" s="11" customFormat="1" ht="26.25" customHeight="1" x14ac:dyDescent="0.15"/>
    <row r="325" s="11" customFormat="1" ht="26.25" customHeight="1" x14ac:dyDescent="0.15"/>
    <row r="326" s="11" customFormat="1" ht="26.25" customHeight="1" x14ac:dyDescent="0.15"/>
    <row r="327" s="11" customFormat="1" ht="26.25" customHeight="1" x14ac:dyDescent="0.15"/>
    <row r="328" s="11" customFormat="1" ht="26.25" customHeight="1" x14ac:dyDescent="0.15"/>
    <row r="329" s="11" customFormat="1" ht="26.25" customHeight="1" x14ac:dyDescent="0.15"/>
    <row r="330" s="11" customFormat="1" ht="26.25" customHeight="1" x14ac:dyDescent="0.15"/>
    <row r="331" s="11" customFormat="1" ht="26.25" customHeight="1" x14ac:dyDescent="0.15"/>
    <row r="332" s="11" customFormat="1" ht="26.25" customHeight="1" x14ac:dyDescent="0.15"/>
    <row r="333" s="11" customFormat="1" ht="26.25" customHeight="1" x14ac:dyDescent="0.15"/>
    <row r="334" s="11" customFormat="1" ht="26.25" customHeight="1" x14ac:dyDescent="0.15"/>
    <row r="335" s="11" customFormat="1" ht="26.25" customHeight="1" x14ac:dyDescent="0.15"/>
    <row r="336" s="11" customFormat="1" ht="26.25" customHeight="1" x14ac:dyDescent="0.15"/>
    <row r="337" s="11" customFormat="1" ht="26.25" customHeight="1" x14ac:dyDescent="0.15"/>
    <row r="338" s="11" customFormat="1" ht="26.25" customHeight="1" x14ac:dyDescent="0.15"/>
    <row r="339" s="11" customFormat="1" ht="26.25" customHeight="1" x14ac:dyDescent="0.15"/>
    <row r="340" s="11" customFormat="1" ht="26.25" customHeight="1" x14ac:dyDescent="0.15"/>
    <row r="341" s="11" customFormat="1" ht="26.25" customHeight="1" x14ac:dyDescent="0.15"/>
    <row r="342" s="11" customFormat="1" ht="26.25" customHeight="1" x14ac:dyDescent="0.15"/>
    <row r="343" s="11" customFormat="1" ht="26.25" customHeight="1" x14ac:dyDescent="0.15"/>
    <row r="344" s="11" customFormat="1" ht="26.25" customHeight="1" x14ac:dyDescent="0.15"/>
    <row r="345" s="11" customFormat="1" ht="26.25" customHeight="1" x14ac:dyDescent="0.15"/>
    <row r="346" s="11" customFormat="1" ht="26.25" customHeight="1" x14ac:dyDescent="0.15"/>
    <row r="347" s="11" customFormat="1" ht="26.25" customHeight="1" x14ac:dyDescent="0.15"/>
    <row r="348" s="11" customFormat="1" ht="26.25" customHeight="1" x14ac:dyDescent="0.15"/>
    <row r="349" s="11" customFormat="1" ht="26.25" customHeight="1" x14ac:dyDescent="0.15"/>
    <row r="350" s="11" customFormat="1" ht="26.25" customHeight="1" x14ac:dyDescent="0.15"/>
    <row r="351" s="11" customFormat="1" ht="26.25" customHeight="1" x14ac:dyDescent="0.15"/>
    <row r="352" s="11" customFormat="1" ht="26.25" customHeight="1" x14ac:dyDescent="0.15"/>
    <row r="353" s="11" customFormat="1" ht="26.25" customHeight="1" x14ac:dyDescent="0.15"/>
    <row r="354" s="11" customFormat="1" ht="26.25" customHeight="1" x14ac:dyDescent="0.15"/>
    <row r="355" s="11" customFormat="1" ht="26.25" customHeight="1" x14ac:dyDescent="0.15"/>
    <row r="356" s="11" customFormat="1" ht="26.25" customHeight="1" x14ac:dyDescent="0.15"/>
    <row r="357" s="11" customFormat="1" ht="26.25" customHeight="1" x14ac:dyDescent="0.15"/>
    <row r="358" s="11" customFormat="1" ht="26.25" customHeight="1" x14ac:dyDescent="0.15"/>
    <row r="359" s="11" customFormat="1" ht="26.25" customHeight="1" x14ac:dyDescent="0.15"/>
    <row r="360" s="11" customFormat="1" ht="26.25" customHeight="1" x14ac:dyDescent="0.15"/>
    <row r="361" s="11" customFormat="1" ht="26.25" customHeight="1" x14ac:dyDescent="0.15"/>
    <row r="362" s="11" customFormat="1" ht="26.25" customHeight="1" x14ac:dyDescent="0.15"/>
    <row r="363" s="11" customFormat="1" ht="26.25" customHeight="1" x14ac:dyDescent="0.15"/>
    <row r="364" s="11" customFormat="1" ht="26.25" customHeight="1" x14ac:dyDescent="0.15"/>
    <row r="365" s="11" customFormat="1" ht="26.25" customHeight="1" x14ac:dyDescent="0.15"/>
    <row r="366" s="11" customFormat="1" ht="26.25" customHeight="1" x14ac:dyDescent="0.15"/>
    <row r="367" s="11" customFormat="1" ht="26.25" customHeight="1" x14ac:dyDescent="0.15"/>
    <row r="368" s="11" customFormat="1" ht="26.25" customHeight="1" x14ac:dyDescent="0.15"/>
    <row r="369" s="11" customFormat="1" ht="26.25" customHeight="1" x14ac:dyDescent="0.15"/>
    <row r="370" s="11" customFormat="1" ht="26.25" customHeight="1" x14ac:dyDescent="0.15"/>
    <row r="371" s="11" customFormat="1" ht="26.25" customHeight="1" x14ac:dyDescent="0.15"/>
    <row r="372" s="11" customFormat="1" ht="26.25" customHeight="1" x14ac:dyDescent="0.15"/>
    <row r="373" s="11" customFormat="1" ht="26.25" customHeight="1" x14ac:dyDescent="0.15"/>
    <row r="374" s="11" customFormat="1" ht="26.25" customHeight="1" x14ac:dyDescent="0.15"/>
    <row r="375" s="11" customFormat="1" ht="26.25" customHeight="1" x14ac:dyDescent="0.15"/>
    <row r="376" s="11" customFormat="1" ht="26.25" customHeight="1" x14ac:dyDescent="0.15"/>
    <row r="377" s="11" customFormat="1" ht="26.25" customHeight="1" x14ac:dyDescent="0.15"/>
    <row r="378" s="11" customFormat="1" ht="26.25" customHeight="1" x14ac:dyDescent="0.15"/>
    <row r="379" s="11" customFormat="1" ht="26.25" customHeight="1" x14ac:dyDescent="0.15"/>
    <row r="380" s="11" customFormat="1" ht="26.25" customHeight="1" x14ac:dyDescent="0.15"/>
    <row r="381" s="11" customFormat="1" ht="26.25" customHeight="1" x14ac:dyDescent="0.15"/>
    <row r="382" s="11" customFormat="1" ht="26.25" customHeight="1" x14ac:dyDescent="0.15"/>
    <row r="383" s="11" customFormat="1" ht="26.25" customHeight="1" x14ac:dyDescent="0.15"/>
    <row r="384" s="11" customFormat="1" ht="26.25" customHeight="1" x14ac:dyDescent="0.15"/>
    <row r="385" s="11" customFormat="1" ht="26.25" customHeight="1" x14ac:dyDescent="0.15"/>
    <row r="386" s="11" customFormat="1" ht="26.25" customHeight="1" x14ac:dyDescent="0.15"/>
    <row r="387" s="11" customFormat="1" ht="26.25" customHeight="1" x14ac:dyDescent="0.15"/>
    <row r="388" s="11" customFormat="1" ht="26.25" customHeight="1" x14ac:dyDescent="0.15"/>
    <row r="389" s="11" customFormat="1" ht="26.25" customHeight="1" x14ac:dyDescent="0.15"/>
    <row r="390" s="11" customFormat="1" ht="26.25" customHeight="1" x14ac:dyDescent="0.15"/>
    <row r="391" s="11" customFormat="1" ht="26.25" customHeight="1" x14ac:dyDescent="0.15"/>
    <row r="392" s="11" customFormat="1" ht="26.25" customHeight="1" x14ac:dyDescent="0.15"/>
    <row r="393" s="11" customFormat="1" ht="26.25" customHeight="1" x14ac:dyDescent="0.15"/>
    <row r="394" s="11" customFormat="1" ht="26.25" customHeight="1" x14ac:dyDescent="0.15"/>
    <row r="395" s="11" customFormat="1" ht="26.25" customHeight="1" x14ac:dyDescent="0.15"/>
    <row r="396" s="11" customFormat="1" ht="26.25" customHeight="1" x14ac:dyDescent="0.15"/>
    <row r="397" s="11" customFormat="1" ht="26.25" customHeight="1" x14ac:dyDescent="0.15"/>
    <row r="398" s="11" customFormat="1" ht="26.25" customHeight="1" x14ac:dyDescent="0.15"/>
    <row r="399" s="11" customFormat="1" ht="26.25" customHeight="1" x14ac:dyDescent="0.15"/>
    <row r="400" s="11" customFormat="1" ht="26.25" customHeight="1" x14ac:dyDescent="0.15"/>
    <row r="401" s="11" customFormat="1" ht="26.25" customHeight="1" x14ac:dyDescent="0.15"/>
    <row r="402" s="11" customFormat="1" ht="26.25" customHeight="1" x14ac:dyDescent="0.15"/>
    <row r="403" s="11" customFormat="1" ht="26.25" customHeight="1" x14ac:dyDescent="0.15"/>
    <row r="404" s="11" customFormat="1" ht="26.25" customHeight="1" x14ac:dyDescent="0.15"/>
    <row r="405" s="11" customFormat="1" ht="26.25" customHeight="1" x14ac:dyDescent="0.15"/>
    <row r="406" s="11" customFormat="1" ht="26.25" customHeight="1" x14ac:dyDescent="0.15"/>
    <row r="407" s="11" customFormat="1" ht="26.25" customHeight="1" x14ac:dyDescent="0.15"/>
    <row r="408" s="11" customFormat="1" ht="26.25" customHeight="1" x14ac:dyDescent="0.15"/>
    <row r="409" s="11" customFormat="1" ht="26.25" customHeight="1" x14ac:dyDescent="0.15"/>
    <row r="410" s="11" customFormat="1" ht="26.25" customHeight="1" x14ac:dyDescent="0.15"/>
    <row r="411" s="11" customFormat="1" ht="26.25" customHeight="1" x14ac:dyDescent="0.15"/>
    <row r="412" s="11" customFormat="1" ht="26.25" customHeight="1" x14ac:dyDescent="0.15"/>
    <row r="413" s="11" customFormat="1" ht="26.25" customHeight="1" x14ac:dyDescent="0.15"/>
    <row r="414" s="11" customFormat="1" ht="26.25" customHeight="1" x14ac:dyDescent="0.15"/>
    <row r="415" s="11" customFormat="1" ht="26.25" customHeight="1" x14ac:dyDescent="0.15"/>
    <row r="416" s="11" customFormat="1" ht="26.25" customHeight="1" x14ac:dyDescent="0.15"/>
    <row r="417" s="11" customFormat="1" ht="26.25" customHeight="1" x14ac:dyDescent="0.15"/>
    <row r="418" s="11" customFormat="1" ht="26.25" customHeight="1" x14ac:dyDescent="0.15"/>
    <row r="419" s="11" customFormat="1" ht="26.25" customHeight="1" x14ac:dyDescent="0.15"/>
    <row r="420" s="11" customFormat="1" ht="26.25" customHeight="1" x14ac:dyDescent="0.15"/>
    <row r="421" s="11" customFormat="1" ht="26.25" customHeight="1" x14ac:dyDescent="0.15"/>
    <row r="422" s="11" customFormat="1" ht="26.25" customHeight="1" x14ac:dyDescent="0.15"/>
    <row r="423" s="11" customFormat="1" ht="26.25" customHeight="1" x14ac:dyDescent="0.15"/>
    <row r="424" s="11" customFormat="1" ht="26.25" customHeight="1" x14ac:dyDescent="0.15"/>
    <row r="425" s="11" customFormat="1" ht="26.25" customHeight="1" x14ac:dyDescent="0.15"/>
    <row r="426" s="11" customFormat="1" ht="26.25" customHeight="1" x14ac:dyDescent="0.15"/>
    <row r="427" s="11" customFormat="1" ht="26.25" customHeight="1" x14ac:dyDescent="0.15"/>
    <row r="428" s="11" customFormat="1" ht="26.25" customHeight="1" x14ac:dyDescent="0.15"/>
    <row r="429" s="11" customFormat="1" ht="26.25" customHeight="1" x14ac:dyDescent="0.15"/>
    <row r="430" s="11" customFormat="1" ht="26.25" customHeight="1" x14ac:dyDescent="0.15"/>
    <row r="431" s="11" customFormat="1" ht="26.25" customHeight="1" x14ac:dyDescent="0.15"/>
    <row r="432" s="11" customFormat="1" ht="26.25" customHeight="1" x14ac:dyDescent="0.15"/>
    <row r="433" s="11" customFormat="1" ht="26.25" customHeight="1" x14ac:dyDescent="0.15"/>
    <row r="434" s="11" customFormat="1" ht="26.25" customHeight="1" x14ac:dyDescent="0.15"/>
    <row r="435" s="11" customFormat="1" ht="26.25" customHeight="1" x14ac:dyDescent="0.15"/>
    <row r="436" s="11" customFormat="1" ht="26.25" customHeight="1" x14ac:dyDescent="0.15"/>
    <row r="437" s="11" customFormat="1" ht="26.25" customHeight="1" x14ac:dyDescent="0.15"/>
    <row r="438" s="11" customFormat="1" ht="26.25" customHeight="1" x14ac:dyDescent="0.15"/>
    <row r="439" s="11" customFormat="1" ht="26.25" customHeight="1" x14ac:dyDescent="0.15"/>
    <row r="440" s="11" customFormat="1" ht="26.25" customHeight="1" x14ac:dyDescent="0.15"/>
    <row r="441" s="11" customFormat="1" ht="26.25" customHeight="1" x14ac:dyDescent="0.15"/>
    <row r="442" s="11" customFormat="1" ht="26.25" customHeight="1" x14ac:dyDescent="0.15"/>
    <row r="443" s="11" customFormat="1" ht="26.25" customHeight="1" x14ac:dyDescent="0.15"/>
    <row r="444" s="11" customFormat="1" ht="26.25" customHeight="1" x14ac:dyDescent="0.15"/>
    <row r="445" s="11" customFormat="1" ht="26.25" customHeight="1" x14ac:dyDescent="0.15"/>
    <row r="446" s="11" customFormat="1" ht="26.25" customHeight="1" x14ac:dyDescent="0.15"/>
    <row r="447" s="11" customFormat="1" ht="26.25" customHeight="1" x14ac:dyDescent="0.15"/>
    <row r="448" s="11" customFormat="1" ht="26.25" customHeight="1" x14ac:dyDescent="0.15"/>
    <row r="449" s="11" customFormat="1" ht="26.25" customHeight="1" x14ac:dyDescent="0.15"/>
    <row r="450" s="11" customFormat="1" ht="26.25" customHeight="1" x14ac:dyDescent="0.15"/>
    <row r="451" s="11" customFormat="1" ht="26.25" customHeight="1" x14ac:dyDescent="0.15"/>
    <row r="452" s="11" customFormat="1" ht="26.25" customHeight="1" x14ac:dyDescent="0.15"/>
    <row r="453" s="11" customFormat="1" ht="26.25" customHeight="1" x14ac:dyDescent="0.15"/>
    <row r="454" s="11" customFormat="1" ht="26.25" customHeight="1" x14ac:dyDescent="0.15"/>
    <row r="455" s="11" customFormat="1" ht="26.25" customHeight="1" x14ac:dyDescent="0.15"/>
    <row r="456" s="11" customFormat="1" ht="26.25" customHeight="1" x14ac:dyDescent="0.15"/>
    <row r="457" s="11" customFormat="1" ht="26.25" customHeight="1" x14ac:dyDescent="0.15"/>
    <row r="458" s="11" customFormat="1" ht="26.25" customHeight="1" x14ac:dyDescent="0.15"/>
    <row r="459" s="11" customFormat="1" ht="26.25" customHeight="1" x14ac:dyDescent="0.15"/>
    <row r="460" s="11" customFormat="1" ht="26.25" customHeight="1" x14ac:dyDescent="0.15"/>
    <row r="461" s="11" customFormat="1" ht="26.25" customHeight="1" x14ac:dyDescent="0.15"/>
    <row r="462" s="11" customFormat="1" ht="26.25" customHeight="1" x14ac:dyDescent="0.15"/>
    <row r="463" s="11" customFormat="1" ht="26.25" customHeight="1" x14ac:dyDescent="0.15"/>
    <row r="464" s="11" customFormat="1" ht="26.25" customHeight="1" x14ac:dyDescent="0.15"/>
    <row r="465" s="11" customFormat="1" ht="26.25" customHeight="1" x14ac:dyDescent="0.15"/>
    <row r="466" s="11" customFormat="1" ht="26.25" customHeight="1" x14ac:dyDescent="0.15"/>
    <row r="467" s="11" customFormat="1" ht="26.25" customHeight="1" x14ac:dyDescent="0.15"/>
    <row r="468" s="11" customFormat="1" ht="26.25" customHeight="1" x14ac:dyDescent="0.15"/>
    <row r="469" s="11" customFormat="1" ht="26.25" customHeight="1" x14ac:dyDescent="0.15"/>
    <row r="470" s="11" customFormat="1" ht="26.25" customHeight="1" x14ac:dyDescent="0.15"/>
    <row r="471" s="11" customFormat="1" ht="26.25" customHeight="1" x14ac:dyDescent="0.15"/>
    <row r="472" s="11" customFormat="1" ht="26.25" customHeight="1" x14ac:dyDescent="0.15"/>
    <row r="473" s="11" customFormat="1" ht="26.25" customHeight="1" x14ac:dyDescent="0.15"/>
    <row r="474" s="11" customFormat="1" ht="26.25" customHeight="1" x14ac:dyDescent="0.15"/>
    <row r="475" s="11" customFormat="1" ht="26.25" customHeight="1" x14ac:dyDescent="0.15"/>
    <row r="476" s="11" customFormat="1" ht="26.25" customHeight="1" x14ac:dyDescent="0.15"/>
    <row r="477" s="11" customFormat="1" ht="26.25" customHeight="1" x14ac:dyDescent="0.15"/>
    <row r="478" s="11" customFormat="1" ht="26.25" customHeight="1" x14ac:dyDescent="0.15"/>
    <row r="479" s="11" customFormat="1" ht="26.25" customHeight="1" x14ac:dyDescent="0.15"/>
    <row r="480" s="11" customFormat="1" ht="26.25" customHeight="1" x14ac:dyDescent="0.15"/>
    <row r="481" s="11" customFormat="1" ht="26.25" customHeight="1" x14ac:dyDescent="0.15"/>
    <row r="482" s="11" customFormat="1" ht="26.25" customHeight="1" x14ac:dyDescent="0.15"/>
    <row r="483" s="11" customFormat="1" ht="26.25" customHeight="1" x14ac:dyDescent="0.15"/>
    <row r="484" s="11" customFormat="1" ht="26.25" customHeight="1" x14ac:dyDescent="0.15"/>
    <row r="485" s="11" customFormat="1" ht="26.25" customHeight="1" x14ac:dyDescent="0.15"/>
    <row r="486" s="11" customFormat="1" ht="26.25" customHeight="1" x14ac:dyDescent="0.15"/>
    <row r="487" s="11" customFormat="1" ht="26.25" customHeight="1" x14ac:dyDescent="0.15"/>
    <row r="488" s="11" customFormat="1" ht="26.25" customHeight="1" x14ac:dyDescent="0.15"/>
    <row r="489" s="11" customFormat="1" ht="26.25" customHeight="1" x14ac:dyDescent="0.15"/>
    <row r="490" s="11" customFormat="1" ht="26.25" customHeight="1" x14ac:dyDescent="0.15"/>
    <row r="491" s="11" customFormat="1" ht="26.25" customHeight="1" x14ac:dyDescent="0.15"/>
    <row r="492" s="11" customFormat="1" ht="26.25" customHeight="1" x14ac:dyDescent="0.15"/>
    <row r="493" s="11" customFormat="1" ht="26.25" customHeight="1" x14ac:dyDescent="0.15"/>
    <row r="494" s="11" customFormat="1" ht="26.25" customHeight="1" x14ac:dyDescent="0.15"/>
    <row r="495" s="11" customFormat="1" ht="26.25" customHeight="1" x14ac:dyDescent="0.15"/>
    <row r="496" s="11" customFormat="1" ht="26.25" customHeight="1" x14ac:dyDescent="0.15"/>
    <row r="497" s="11" customFormat="1" ht="26.25" customHeight="1" x14ac:dyDescent="0.15"/>
    <row r="498" s="11" customFormat="1" ht="26.25" customHeight="1" x14ac:dyDescent="0.15"/>
    <row r="499" s="11" customFormat="1" ht="26.25" customHeight="1" x14ac:dyDescent="0.15"/>
    <row r="500" s="11" customFormat="1" ht="26.25" customHeight="1" x14ac:dyDescent="0.15"/>
    <row r="501" s="11" customFormat="1" ht="26.25" customHeight="1" x14ac:dyDescent="0.15"/>
    <row r="502" s="11" customFormat="1" ht="26.25" customHeight="1" x14ac:dyDescent="0.15"/>
    <row r="503" s="11" customFormat="1" ht="26.25" customHeight="1" x14ac:dyDescent="0.15"/>
    <row r="504" s="11" customFormat="1" ht="26.25" customHeight="1" x14ac:dyDescent="0.15"/>
    <row r="505" s="11" customFormat="1" ht="26.25" customHeight="1" x14ac:dyDescent="0.15"/>
    <row r="506" s="11" customFormat="1" ht="26.25" customHeight="1" x14ac:dyDescent="0.15"/>
    <row r="507" s="11" customFormat="1" ht="26.25" customHeight="1" x14ac:dyDescent="0.15"/>
    <row r="508" s="11" customFormat="1" ht="26.25" customHeight="1" x14ac:dyDescent="0.15"/>
    <row r="509" s="11" customFormat="1" ht="26.25" customHeight="1" x14ac:dyDescent="0.15"/>
    <row r="510" s="11" customFormat="1" ht="26.25" customHeight="1" x14ac:dyDescent="0.15"/>
    <row r="511" s="11" customFormat="1" ht="26.25" customHeight="1" x14ac:dyDescent="0.15"/>
    <row r="512" s="11" customFormat="1" ht="26.25" customHeight="1" x14ac:dyDescent="0.15"/>
    <row r="513" s="11" customFormat="1" ht="26.25" customHeight="1" x14ac:dyDescent="0.15"/>
    <row r="514" s="11" customFormat="1" ht="26.25" customHeight="1" x14ac:dyDescent="0.15"/>
    <row r="515" s="11" customFormat="1" ht="26.25" customHeight="1" x14ac:dyDescent="0.15"/>
    <row r="516" s="11" customFormat="1" ht="26.25" customHeight="1" x14ac:dyDescent="0.15"/>
    <row r="517" s="11" customFormat="1" ht="26.25" customHeight="1" x14ac:dyDescent="0.15"/>
    <row r="518" s="11" customFormat="1" ht="26.25" customHeight="1" x14ac:dyDescent="0.15"/>
    <row r="519" s="11" customFormat="1" ht="26.25" customHeight="1" x14ac:dyDescent="0.15"/>
    <row r="520" s="11" customFormat="1" ht="26.25" customHeight="1" x14ac:dyDescent="0.15"/>
    <row r="521" s="11" customFormat="1" ht="26.25" customHeight="1" x14ac:dyDescent="0.15"/>
    <row r="522" s="11" customFormat="1" ht="26.25" customHeight="1" x14ac:dyDescent="0.15"/>
    <row r="523" s="11" customFormat="1" ht="26.25" customHeight="1" x14ac:dyDescent="0.15"/>
    <row r="524" s="11" customFormat="1" ht="26.25" customHeight="1" x14ac:dyDescent="0.15"/>
    <row r="525" s="11" customFormat="1" ht="26.25" customHeight="1" x14ac:dyDescent="0.15"/>
    <row r="526" s="11" customFormat="1" ht="26.25" customHeight="1" x14ac:dyDescent="0.15"/>
    <row r="527" s="11" customFormat="1" ht="26.25" customHeight="1" x14ac:dyDescent="0.15"/>
    <row r="528" s="11" customFormat="1" ht="26.25" customHeight="1" x14ac:dyDescent="0.15"/>
    <row r="529" s="11" customFormat="1" ht="26.25" customHeight="1" x14ac:dyDescent="0.15"/>
    <row r="530" s="11" customFormat="1" ht="26.25" customHeight="1" x14ac:dyDescent="0.15"/>
    <row r="531" s="11" customFormat="1" ht="26.25" customHeight="1" x14ac:dyDescent="0.15"/>
    <row r="532" s="11" customFormat="1" ht="26.25" customHeight="1" x14ac:dyDescent="0.15"/>
    <row r="533" s="11" customFormat="1" ht="26.25" customHeight="1" x14ac:dyDescent="0.15"/>
    <row r="534" s="11" customFormat="1" ht="26.25" customHeight="1" x14ac:dyDescent="0.15"/>
    <row r="535" s="11" customFormat="1" ht="26.25" customHeight="1" x14ac:dyDescent="0.15"/>
    <row r="536" s="11" customFormat="1" ht="26.25" customHeight="1" x14ac:dyDescent="0.15"/>
    <row r="537" s="11" customFormat="1" ht="26.25" customHeight="1" x14ac:dyDescent="0.15"/>
    <row r="538" s="11" customFormat="1" ht="26.25" customHeight="1" x14ac:dyDescent="0.15"/>
    <row r="539" s="11" customFormat="1" ht="26.25" customHeight="1" x14ac:dyDescent="0.15"/>
    <row r="540" s="11" customFormat="1" ht="26.25" customHeight="1" x14ac:dyDescent="0.15"/>
    <row r="541" s="11" customFormat="1" ht="26.25" customHeight="1" x14ac:dyDescent="0.15"/>
    <row r="542" s="11" customFormat="1" ht="26.25" customHeight="1" x14ac:dyDescent="0.15"/>
    <row r="543" s="11" customFormat="1" ht="26.25" customHeight="1" x14ac:dyDescent="0.15"/>
    <row r="544" s="11" customFormat="1" ht="26.25" customHeight="1" x14ac:dyDescent="0.15"/>
    <row r="545" s="11" customFormat="1" ht="26.25" customHeight="1" x14ac:dyDescent="0.15"/>
    <row r="546" s="11" customFormat="1" ht="26.25" customHeight="1" x14ac:dyDescent="0.15"/>
    <row r="547" s="11" customFormat="1" ht="26.25" customHeight="1" x14ac:dyDescent="0.15"/>
    <row r="548" s="11" customFormat="1" ht="26.25" customHeight="1" x14ac:dyDescent="0.15"/>
    <row r="549" s="11" customFormat="1" ht="26.25" customHeight="1" x14ac:dyDescent="0.15"/>
    <row r="550" s="11" customFormat="1" ht="26.25" customHeight="1" x14ac:dyDescent="0.15"/>
    <row r="551" s="11" customFormat="1" ht="26.25" customHeight="1" x14ac:dyDescent="0.15"/>
    <row r="552" s="11" customFormat="1" ht="26.25" customHeight="1" x14ac:dyDescent="0.15"/>
    <row r="553" s="11" customFormat="1" ht="26.25" customHeight="1" x14ac:dyDescent="0.15"/>
    <row r="554" s="11" customFormat="1" ht="26.25" customHeight="1" x14ac:dyDescent="0.15"/>
    <row r="555" s="11" customFormat="1" ht="26.25" customHeight="1" x14ac:dyDescent="0.15"/>
    <row r="556" s="11" customFormat="1" ht="26.25" customHeight="1" x14ac:dyDescent="0.15"/>
    <row r="557" s="11" customFormat="1" ht="26.25" customHeight="1" x14ac:dyDescent="0.15"/>
    <row r="558" s="11" customFormat="1" ht="26.25" customHeight="1" x14ac:dyDescent="0.15"/>
    <row r="559" s="11" customFormat="1" ht="26.25" customHeight="1" x14ac:dyDescent="0.15"/>
    <row r="560" s="11" customFormat="1" ht="26.25" customHeight="1" x14ac:dyDescent="0.15"/>
    <row r="561" s="11" customFormat="1" ht="26.25" customHeight="1" x14ac:dyDescent="0.15"/>
    <row r="562" s="11" customFormat="1" ht="26.25" customHeight="1" x14ac:dyDescent="0.15"/>
    <row r="563" s="11" customFormat="1" ht="26.25" customHeight="1" x14ac:dyDescent="0.15"/>
    <row r="564" s="11" customFormat="1" ht="26.25" customHeight="1" x14ac:dyDescent="0.15"/>
    <row r="565" s="11" customFormat="1" ht="26.25" customHeight="1" x14ac:dyDescent="0.15"/>
    <row r="566" s="11" customFormat="1" ht="26.25" customHeight="1" x14ac:dyDescent="0.15"/>
    <row r="567" s="11" customFormat="1" ht="26.25" customHeight="1" x14ac:dyDescent="0.15"/>
    <row r="568" s="11" customFormat="1" ht="26.25" customHeight="1" x14ac:dyDescent="0.15"/>
    <row r="569" s="11" customFormat="1" ht="26.25" customHeight="1" x14ac:dyDescent="0.15"/>
    <row r="570" s="11" customFormat="1" ht="26.25" customHeight="1" x14ac:dyDescent="0.15"/>
    <row r="571" s="11" customFormat="1" ht="26.25" customHeight="1" x14ac:dyDescent="0.15"/>
    <row r="572" s="11" customFormat="1" ht="26.25" customHeight="1" x14ac:dyDescent="0.15"/>
    <row r="573" s="11" customFormat="1" ht="26.25" customHeight="1" x14ac:dyDescent="0.15"/>
    <row r="574" s="11" customFormat="1" ht="26.25" customHeight="1" x14ac:dyDescent="0.15"/>
    <row r="575" s="11" customFormat="1" ht="26.25" customHeight="1" x14ac:dyDescent="0.15"/>
    <row r="576" s="11" customFormat="1" ht="26.25" customHeight="1" x14ac:dyDescent="0.15"/>
    <row r="577" s="11" customFormat="1" ht="26.25" customHeight="1" x14ac:dyDescent="0.15"/>
    <row r="578" s="11" customFormat="1" ht="26.25" customHeight="1" x14ac:dyDescent="0.15"/>
    <row r="579" s="11" customFormat="1" ht="26.25" customHeight="1" x14ac:dyDescent="0.15"/>
    <row r="580" s="11" customFormat="1" ht="26.25" customHeight="1" x14ac:dyDescent="0.15"/>
    <row r="581" s="11" customFormat="1" ht="26.25" customHeight="1" x14ac:dyDescent="0.15"/>
    <row r="582" s="11" customFormat="1" ht="26.25" customHeight="1" x14ac:dyDescent="0.15"/>
    <row r="583" s="11" customFormat="1" ht="26.25" customHeight="1" x14ac:dyDescent="0.15"/>
    <row r="584" s="11" customFormat="1" ht="26.25" customHeight="1" x14ac:dyDescent="0.15"/>
    <row r="585" s="11" customFormat="1" ht="26.25" customHeight="1" x14ac:dyDescent="0.15"/>
    <row r="586" s="11" customFormat="1" ht="26.25" customHeight="1" x14ac:dyDescent="0.15"/>
    <row r="587" s="11" customFormat="1" ht="26.25" customHeight="1" x14ac:dyDescent="0.15"/>
    <row r="588" s="11" customFormat="1" ht="26.25" customHeight="1" x14ac:dyDescent="0.15"/>
    <row r="589" s="11" customFormat="1" ht="26.25" customHeight="1" x14ac:dyDescent="0.15"/>
    <row r="590" s="11" customFormat="1" ht="26.25" customHeight="1" x14ac:dyDescent="0.15"/>
    <row r="591" s="11" customFormat="1" ht="26.25" customHeight="1" x14ac:dyDescent="0.15"/>
    <row r="592" s="11" customFormat="1" ht="26.25" customHeight="1" x14ac:dyDescent="0.15"/>
    <row r="593" s="11" customFormat="1" ht="26.25" customHeight="1" x14ac:dyDescent="0.15"/>
    <row r="594" s="11" customFormat="1" ht="26.25" customHeight="1" x14ac:dyDescent="0.15"/>
    <row r="595" s="11" customFormat="1" ht="26.25" customHeight="1" x14ac:dyDescent="0.15"/>
    <row r="596" s="11" customFormat="1" ht="26.25" customHeight="1" x14ac:dyDescent="0.15"/>
    <row r="597" s="11" customFormat="1" ht="26.25" customHeight="1" x14ac:dyDescent="0.15"/>
    <row r="598" s="11" customFormat="1" ht="26.25" customHeight="1" x14ac:dyDescent="0.15"/>
    <row r="599" s="11" customFormat="1" ht="26.25" customHeight="1" x14ac:dyDescent="0.15"/>
    <row r="600" s="11" customFormat="1" ht="26.25" customHeight="1" x14ac:dyDescent="0.15"/>
    <row r="601" s="11" customFormat="1" ht="26.25" customHeight="1" x14ac:dyDescent="0.15"/>
    <row r="602" s="11" customFormat="1" ht="26.25" customHeight="1" x14ac:dyDescent="0.15"/>
    <row r="603" s="11" customFormat="1" ht="26.25" customHeight="1" x14ac:dyDescent="0.15"/>
    <row r="604" s="11" customFormat="1" ht="26.25" customHeight="1" x14ac:dyDescent="0.15"/>
    <row r="605" s="11" customFormat="1" ht="26.25" customHeight="1" x14ac:dyDescent="0.15"/>
    <row r="606" s="11" customFormat="1" ht="26.25" customHeight="1" x14ac:dyDescent="0.15"/>
    <row r="607" s="11" customFormat="1" ht="26.25" customHeight="1" x14ac:dyDescent="0.15"/>
    <row r="608" s="11" customFormat="1" ht="26.25" customHeight="1" x14ac:dyDescent="0.15"/>
    <row r="609" s="11" customFormat="1" ht="26.25" customHeight="1" x14ac:dyDescent="0.15"/>
    <row r="610" s="11" customFormat="1" ht="26.25" customHeight="1" x14ac:dyDescent="0.15"/>
    <row r="611" s="11" customFormat="1" ht="26.25" customHeight="1" x14ac:dyDescent="0.15"/>
    <row r="612" s="11" customFormat="1" ht="26.25" customHeight="1" x14ac:dyDescent="0.15"/>
    <row r="613" s="11" customFormat="1" ht="26.25" customHeight="1" x14ac:dyDescent="0.15"/>
    <row r="614" s="11" customFormat="1" ht="26.25" customHeight="1" x14ac:dyDescent="0.15"/>
    <row r="615" s="11" customFormat="1" ht="26.25" customHeight="1" x14ac:dyDescent="0.15"/>
    <row r="616" s="11" customFormat="1" ht="26.25" customHeight="1" x14ac:dyDescent="0.15"/>
    <row r="617" s="11" customFormat="1" ht="26.25" customHeight="1" x14ac:dyDescent="0.15"/>
    <row r="618" s="11" customFormat="1" ht="26.25" customHeight="1" x14ac:dyDescent="0.15"/>
    <row r="619" s="11" customFormat="1" ht="26.25" customHeight="1" x14ac:dyDescent="0.15"/>
    <row r="620" s="11" customFormat="1" ht="26.25" customHeight="1" x14ac:dyDescent="0.15"/>
    <row r="621" s="11" customFormat="1" ht="26.25" customHeight="1" x14ac:dyDescent="0.15"/>
    <row r="622" s="11" customFormat="1" ht="26.25" customHeight="1" x14ac:dyDescent="0.15"/>
    <row r="623" s="11" customFormat="1" ht="26.25" customHeight="1" x14ac:dyDescent="0.15"/>
    <row r="624" s="11" customFormat="1" ht="26.25" customHeight="1" x14ac:dyDescent="0.15"/>
    <row r="625" s="11" customFormat="1" ht="26.25" customHeight="1" x14ac:dyDescent="0.15"/>
    <row r="626" s="11" customFormat="1" ht="26.25" customHeight="1" x14ac:dyDescent="0.15"/>
    <row r="627" s="11" customFormat="1" ht="26.25" customHeight="1" x14ac:dyDescent="0.15"/>
    <row r="628" s="11" customFormat="1" ht="26.25" customHeight="1" x14ac:dyDescent="0.15"/>
    <row r="629" s="11" customFormat="1" ht="26.25" customHeight="1" x14ac:dyDescent="0.15"/>
    <row r="630" s="11" customFormat="1" ht="26.25" customHeight="1" x14ac:dyDescent="0.15"/>
    <row r="631" s="11" customFormat="1" ht="26.25" customHeight="1" x14ac:dyDescent="0.15"/>
    <row r="632" s="11" customFormat="1" ht="26.25" customHeight="1" x14ac:dyDescent="0.15"/>
    <row r="633" s="11" customFormat="1" ht="26.25" customHeight="1" x14ac:dyDescent="0.15"/>
    <row r="634" s="11" customFormat="1" ht="26.25" customHeight="1" x14ac:dyDescent="0.15"/>
    <row r="635" s="11" customFormat="1" ht="26.25" customHeight="1" x14ac:dyDescent="0.15"/>
    <row r="636" s="11" customFormat="1" ht="26.25" customHeight="1" x14ac:dyDescent="0.15"/>
    <row r="637" s="11" customFormat="1" ht="26.25" customHeight="1" x14ac:dyDescent="0.15"/>
    <row r="638" s="11" customFormat="1" ht="26.25" customHeight="1" x14ac:dyDescent="0.15"/>
    <row r="639" s="11" customFormat="1" ht="26.25" customHeight="1" x14ac:dyDescent="0.15"/>
    <row r="640" s="11" customFormat="1" ht="26.25" customHeight="1" x14ac:dyDescent="0.15"/>
    <row r="641" s="11" customFormat="1" ht="26.25" customHeight="1" x14ac:dyDescent="0.15"/>
    <row r="642" s="11" customFormat="1" ht="26.25" customHeight="1" x14ac:dyDescent="0.15"/>
    <row r="643" s="11" customFormat="1" ht="26.25" customHeight="1" x14ac:dyDescent="0.15"/>
    <row r="644" s="11" customFormat="1" ht="26.25" customHeight="1" x14ac:dyDescent="0.15"/>
    <row r="645" s="11" customFormat="1" ht="26.25" customHeight="1" x14ac:dyDescent="0.15"/>
    <row r="646" s="11" customFormat="1" ht="26.25" customHeight="1" x14ac:dyDescent="0.15"/>
    <row r="647" s="11" customFormat="1" ht="26.25" customHeight="1" x14ac:dyDescent="0.15"/>
    <row r="648" s="11" customFormat="1" ht="26.25" customHeight="1" x14ac:dyDescent="0.15"/>
    <row r="649" s="11" customFormat="1" ht="26.25" customHeight="1" x14ac:dyDescent="0.15"/>
    <row r="650" s="11" customFormat="1" ht="26.25" customHeight="1" x14ac:dyDescent="0.15"/>
    <row r="651" s="11" customFormat="1" ht="26.25" customHeight="1" x14ac:dyDescent="0.15"/>
    <row r="652" s="11" customFormat="1" ht="26.25" customHeight="1" x14ac:dyDescent="0.15"/>
    <row r="653" s="11" customFormat="1" ht="26.25" customHeight="1" x14ac:dyDescent="0.15"/>
    <row r="654" s="11" customFormat="1" ht="26.25" customHeight="1" x14ac:dyDescent="0.15"/>
    <row r="655" s="11" customFormat="1" ht="26.25" customHeight="1" x14ac:dyDescent="0.15"/>
    <row r="656" s="11" customFormat="1" ht="26.25" customHeight="1" x14ac:dyDescent="0.15"/>
    <row r="657" s="11" customFormat="1" ht="26.25" customHeight="1" x14ac:dyDescent="0.15"/>
    <row r="658" s="11" customFormat="1" ht="26.25" customHeight="1" x14ac:dyDescent="0.15"/>
    <row r="659" s="11" customFormat="1" ht="26.25" customHeight="1" x14ac:dyDescent="0.15"/>
    <row r="660" s="11" customFormat="1" ht="26.25" customHeight="1" x14ac:dyDescent="0.15"/>
    <row r="661" s="11" customFormat="1" ht="26.25" customHeight="1" x14ac:dyDescent="0.15"/>
    <row r="662" s="11" customFormat="1" ht="26.25" customHeight="1" x14ac:dyDescent="0.15"/>
    <row r="663" s="11" customFormat="1" ht="26.25" customHeight="1" x14ac:dyDescent="0.15"/>
    <row r="664" s="11" customFormat="1" ht="26.25" customHeight="1" x14ac:dyDescent="0.15"/>
    <row r="665" s="11" customFormat="1" ht="26.25" customHeight="1" x14ac:dyDescent="0.15"/>
    <row r="666" s="11" customFormat="1" ht="26.25" customHeight="1" x14ac:dyDescent="0.15"/>
    <row r="667" s="11" customFormat="1" ht="26.25" customHeight="1" x14ac:dyDescent="0.15"/>
    <row r="668" s="11" customFormat="1" ht="26.25" customHeight="1" x14ac:dyDescent="0.15"/>
    <row r="669" s="11" customFormat="1" ht="26.25" customHeight="1" x14ac:dyDescent="0.15"/>
    <row r="670" s="11" customFormat="1" ht="26.25" customHeight="1" x14ac:dyDescent="0.15"/>
    <row r="671" s="11" customFormat="1" ht="26.25" customHeight="1" x14ac:dyDescent="0.15"/>
    <row r="672" s="11" customFormat="1" ht="26.25" customHeight="1" x14ac:dyDescent="0.15"/>
    <row r="673" s="11" customFormat="1" ht="26.25" customHeight="1" x14ac:dyDescent="0.15"/>
    <row r="674" s="11" customFormat="1" ht="26.25" customHeight="1" x14ac:dyDescent="0.15"/>
    <row r="675" s="11" customFormat="1" ht="26.25" customHeight="1" x14ac:dyDescent="0.15"/>
    <row r="676" s="11" customFormat="1" ht="26.25" customHeight="1" x14ac:dyDescent="0.15"/>
    <row r="677" s="11" customFormat="1" ht="26.25" customHeight="1" x14ac:dyDescent="0.15"/>
    <row r="678" s="11" customFormat="1" ht="26.25" customHeight="1" x14ac:dyDescent="0.15"/>
    <row r="679" s="11" customFormat="1" ht="26.25" customHeight="1" x14ac:dyDescent="0.15"/>
    <row r="680" s="11" customFormat="1" ht="26.25" customHeight="1" x14ac:dyDescent="0.15"/>
    <row r="681" s="11" customFormat="1" ht="26.25" customHeight="1" x14ac:dyDescent="0.15"/>
    <row r="682" s="11" customFormat="1" ht="26.25" customHeight="1" x14ac:dyDescent="0.15"/>
    <row r="683" s="11" customFormat="1" ht="26.25" customHeight="1" x14ac:dyDescent="0.15"/>
    <row r="684" s="11" customFormat="1" ht="26.25" customHeight="1" x14ac:dyDescent="0.15"/>
    <row r="685" s="11" customFormat="1" ht="26.25" customHeight="1" x14ac:dyDescent="0.15"/>
    <row r="686" s="11" customFormat="1" ht="26.25" customHeight="1" x14ac:dyDescent="0.15"/>
    <row r="687" s="11" customFormat="1" ht="26.25" customHeight="1" x14ac:dyDescent="0.15"/>
    <row r="688" s="11" customFormat="1" ht="26.25" customHeight="1" x14ac:dyDescent="0.15"/>
    <row r="689" s="11" customFormat="1" ht="26.25" customHeight="1" x14ac:dyDescent="0.15"/>
    <row r="690" s="11" customFormat="1" ht="26.25" customHeight="1" x14ac:dyDescent="0.15"/>
    <row r="691" s="11" customFormat="1" ht="26.25" customHeight="1" x14ac:dyDescent="0.15"/>
    <row r="692" s="11" customFormat="1" ht="26.25" customHeight="1" x14ac:dyDescent="0.15"/>
    <row r="693" s="11" customFormat="1" ht="26.25" customHeight="1" x14ac:dyDescent="0.15"/>
    <row r="694" s="11" customFormat="1" ht="26.25" customHeight="1" x14ac:dyDescent="0.15"/>
    <row r="695" s="11" customFormat="1" ht="26.25" customHeight="1" x14ac:dyDescent="0.15"/>
    <row r="696" s="11" customFormat="1" ht="26.25" customHeight="1" x14ac:dyDescent="0.15"/>
    <row r="697" s="11" customFormat="1" ht="26.25" customHeight="1" x14ac:dyDescent="0.15"/>
    <row r="698" s="11" customFormat="1" ht="26.25" customHeight="1" x14ac:dyDescent="0.15"/>
    <row r="699" s="11" customFormat="1" ht="26.25" customHeight="1" x14ac:dyDescent="0.15"/>
    <row r="700" s="11" customFormat="1" ht="26.25" customHeight="1" x14ac:dyDescent="0.15"/>
    <row r="701" s="11" customFormat="1" ht="26.25" customHeight="1" x14ac:dyDescent="0.15"/>
    <row r="702" s="11" customFormat="1" ht="26.25" customHeight="1" x14ac:dyDescent="0.15"/>
    <row r="703" s="11" customFormat="1" ht="26.25" customHeight="1" x14ac:dyDescent="0.15"/>
    <row r="704" s="11" customFormat="1" ht="26.25" customHeight="1" x14ac:dyDescent="0.15"/>
    <row r="705" s="11" customFormat="1" ht="26.25" customHeight="1" x14ac:dyDescent="0.15"/>
    <row r="706" s="11" customFormat="1" ht="26.25" customHeight="1" x14ac:dyDescent="0.15"/>
    <row r="707" s="11" customFormat="1" ht="26.25" customHeight="1" x14ac:dyDescent="0.15"/>
    <row r="708" s="11" customFormat="1" ht="26.25" customHeight="1" x14ac:dyDescent="0.15"/>
    <row r="709" s="11" customFormat="1" ht="26.25" customHeight="1" x14ac:dyDescent="0.15"/>
    <row r="710" s="11" customFormat="1" ht="26.25" customHeight="1" x14ac:dyDescent="0.15"/>
    <row r="711" s="11" customFormat="1" ht="26.25" customHeight="1" x14ac:dyDescent="0.15"/>
    <row r="712" s="11" customFormat="1" ht="26.25" customHeight="1" x14ac:dyDescent="0.15"/>
    <row r="713" s="11" customFormat="1" ht="26.25" customHeight="1" x14ac:dyDescent="0.15"/>
    <row r="714" s="11" customFormat="1" ht="26.25" customHeight="1" x14ac:dyDescent="0.15"/>
    <row r="715" s="11" customFormat="1" ht="26.25" customHeight="1" x14ac:dyDescent="0.15"/>
    <row r="716" s="11" customFormat="1" ht="26.25" customHeight="1" x14ac:dyDescent="0.15"/>
    <row r="717" s="11" customFormat="1" ht="26.25" customHeight="1" x14ac:dyDescent="0.15"/>
    <row r="718" s="11" customFormat="1" ht="26.25" customHeight="1" x14ac:dyDescent="0.15"/>
    <row r="719" s="11" customFormat="1" ht="26.25" customHeight="1" x14ac:dyDescent="0.15"/>
    <row r="720" s="11" customFormat="1" ht="26.25" customHeight="1" x14ac:dyDescent="0.15"/>
    <row r="721" s="11" customFormat="1" ht="26.25" customHeight="1" x14ac:dyDescent="0.15"/>
    <row r="722" s="11" customFormat="1" ht="26.25" customHeight="1" x14ac:dyDescent="0.15"/>
    <row r="723" s="11" customFormat="1" ht="26.25" customHeight="1" x14ac:dyDescent="0.15"/>
    <row r="724" s="11" customFormat="1" ht="26.25" customHeight="1" x14ac:dyDescent="0.15"/>
    <row r="725" s="11" customFormat="1" ht="26.25" customHeight="1" x14ac:dyDescent="0.15"/>
    <row r="726" s="11" customFormat="1" ht="26.25" customHeight="1" x14ac:dyDescent="0.15"/>
    <row r="727" s="11" customFormat="1" ht="26.25" customHeight="1" x14ac:dyDescent="0.15"/>
    <row r="728" s="11" customFormat="1" ht="26.25" customHeight="1" x14ac:dyDescent="0.15"/>
    <row r="729" s="11" customFormat="1" ht="26.25" customHeight="1" x14ac:dyDescent="0.15"/>
    <row r="730" s="11" customFormat="1" ht="26.25" customHeight="1" x14ac:dyDescent="0.15"/>
    <row r="731" s="11" customFormat="1" ht="26.25" customHeight="1" x14ac:dyDescent="0.15"/>
    <row r="732" s="11" customFormat="1" ht="26.25" customHeight="1" x14ac:dyDescent="0.15"/>
    <row r="733" s="11" customFormat="1" ht="26.25" customHeight="1" x14ac:dyDescent="0.15"/>
    <row r="734" s="11" customFormat="1" ht="26.25" customHeight="1" x14ac:dyDescent="0.15"/>
    <row r="735" s="11" customFormat="1" ht="26.25" customHeight="1" x14ac:dyDescent="0.15"/>
    <row r="736" s="11" customFormat="1" ht="26.25" customHeight="1" x14ac:dyDescent="0.15"/>
    <row r="737" s="11" customFormat="1" ht="26.25" customHeight="1" x14ac:dyDescent="0.15"/>
    <row r="738" s="11" customFormat="1" ht="26.25" customHeight="1" x14ac:dyDescent="0.15"/>
    <row r="739" s="11" customFormat="1" ht="26.25" customHeight="1" x14ac:dyDescent="0.15"/>
    <row r="740" s="11" customFormat="1" ht="26.25" customHeight="1" x14ac:dyDescent="0.15"/>
    <row r="741" s="11" customFormat="1" ht="26.25" customHeight="1" x14ac:dyDescent="0.15"/>
    <row r="742" s="11" customFormat="1" ht="26.25" customHeight="1" x14ac:dyDescent="0.15"/>
    <row r="743" s="11" customFormat="1" ht="26.25" customHeight="1" x14ac:dyDescent="0.15"/>
    <row r="744" s="11" customFormat="1" ht="26.25" customHeight="1" x14ac:dyDescent="0.15"/>
    <row r="745" s="11" customFormat="1" ht="26.25" customHeight="1" x14ac:dyDescent="0.15"/>
    <row r="746" s="11" customFormat="1" ht="26.25" customHeight="1" x14ac:dyDescent="0.15"/>
    <row r="747" s="11" customFormat="1" ht="26.25" customHeight="1" x14ac:dyDescent="0.15"/>
    <row r="748" s="11" customFormat="1" ht="26.25" customHeight="1" x14ac:dyDescent="0.15"/>
    <row r="749" s="11" customFormat="1" ht="26.25" customHeight="1" x14ac:dyDescent="0.15"/>
    <row r="750" s="11" customFormat="1" ht="26.25" customHeight="1" x14ac:dyDescent="0.15"/>
    <row r="751" s="11" customFormat="1" ht="26.25" customHeight="1" x14ac:dyDescent="0.15"/>
    <row r="752" s="11" customFormat="1" ht="26.25" customHeight="1" x14ac:dyDescent="0.15"/>
    <row r="753" s="11" customFormat="1" ht="26.25" customHeight="1" x14ac:dyDescent="0.15"/>
    <row r="754" s="11" customFormat="1" ht="26.25" customHeight="1" x14ac:dyDescent="0.15"/>
    <row r="755" s="11" customFormat="1" ht="26.25" customHeight="1" x14ac:dyDescent="0.15"/>
    <row r="756" s="11" customFormat="1" ht="26.25" customHeight="1" x14ac:dyDescent="0.15"/>
    <row r="757" s="11" customFormat="1" ht="26.25" customHeight="1" x14ac:dyDescent="0.15"/>
    <row r="758" s="11" customFormat="1" ht="26.25" customHeight="1" x14ac:dyDescent="0.15"/>
    <row r="759" s="11" customFormat="1" ht="26.25" customHeight="1" x14ac:dyDescent="0.15"/>
    <row r="760" s="11" customFormat="1" ht="26.25" customHeight="1" x14ac:dyDescent="0.15"/>
    <row r="761" s="11" customFormat="1" ht="26.25" customHeight="1" x14ac:dyDescent="0.15"/>
    <row r="762" s="11" customFormat="1" ht="26.25" customHeight="1" x14ac:dyDescent="0.15"/>
    <row r="763" s="11" customFormat="1" ht="26.25" customHeight="1" x14ac:dyDescent="0.15"/>
    <row r="764" s="11" customFormat="1" ht="26.25" customHeight="1" x14ac:dyDescent="0.15"/>
    <row r="765" s="11" customFormat="1" ht="26.25" customHeight="1" x14ac:dyDescent="0.15"/>
    <row r="766" s="11" customFormat="1" ht="26.25" customHeight="1" x14ac:dyDescent="0.15"/>
    <row r="767" s="11" customFormat="1" ht="26.25" customHeight="1" x14ac:dyDescent="0.15"/>
    <row r="768" s="11" customFormat="1" ht="26.25" customHeight="1" x14ac:dyDescent="0.15"/>
    <row r="769" s="11" customFormat="1" ht="26.25" customHeight="1" x14ac:dyDescent="0.15"/>
    <row r="770" s="11" customFormat="1" ht="26.25" customHeight="1" x14ac:dyDescent="0.15"/>
    <row r="771" s="11" customFormat="1" ht="26.25" customHeight="1" x14ac:dyDescent="0.15"/>
    <row r="772" s="11" customFormat="1" ht="26.25" customHeight="1" x14ac:dyDescent="0.15"/>
    <row r="773" s="11" customFormat="1" ht="26.25" customHeight="1" x14ac:dyDescent="0.15"/>
    <row r="774" s="11" customFormat="1" ht="26.25" customHeight="1" x14ac:dyDescent="0.15"/>
    <row r="775" s="11" customFormat="1" ht="26.25" customHeight="1" x14ac:dyDescent="0.15"/>
    <row r="776" s="11" customFormat="1" ht="26.25" customHeight="1" x14ac:dyDescent="0.15"/>
    <row r="777" s="11" customFormat="1" ht="26.25" customHeight="1" x14ac:dyDescent="0.15"/>
    <row r="778" s="11" customFormat="1" ht="26.25" customHeight="1" x14ac:dyDescent="0.15"/>
    <row r="779" s="11" customFormat="1" ht="26.25" customHeight="1" x14ac:dyDescent="0.15"/>
    <row r="780" s="11" customFormat="1" ht="26.25" customHeight="1" x14ac:dyDescent="0.15"/>
    <row r="781" s="11" customFormat="1" ht="26.25" customHeight="1" x14ac:dyDescent="0.15"/>
    <row r="782" s="11" customFormat="1" ht="26.25" customHeight="1" x14ac:dyDescent="0.15"/>
    <row r="783" s="11" customFormat="1" ht="26.25" customHeight="1" x14ac:dyDescent="0.15"/>
    <row r="784" s="11" customFormat="1" ht="26.25" customHeight="1" x14ac:dyDescent="0.15"/>
    <row r="785" s="11" customFormat="1" ht="26.25" customHeight="1" x14ac:dyDescent="0.15"/>
    <row r="786" s="11" customFormat="1" ht="26.25" customHeight="1" x14ac:dyDescent="0.15"/>
    <row r="787" s="11" customFormat="1" ht="26.25" customHeight="1" x14ac:dyDescent="0.15"/>
    <row r="788" s="11" customFormat="1" ht="26.25" customHeight="1" x14ac:dyDescent="0.15"/>
    <row r="789" s="11" customFormat="1" ht="26.25" customHeight="1" x14ac:dyDescent="0.15"/>
    <row r="790" s="11" customFormat="1" ht="26.25" customHeight="1" x14ac:dyDescent="0.15"/>
    <row r="791" s="11" customFormat="1" ht="26.25" customHeight="1" x14ac:dyDescent="0.15"/>
    <row r="792" s="11" customFormat="1" ht="26.25" customHeight="1" x14ac:dyDescent="0.15"/>
    <row r="793" s="11" customFormat="1" ht="26.25" customHeight="1" x14ac:dyDescent="0.15"/>
    <row r="794" s="11" customFormat="1" ht="26.25" customHeight="1" x14ac:dyDescent="0.15"/>
    <row r="795" s="11" customFormat="1" ht="26.25" customHeight="1" x14ac:dyDescent="0.15"/>
    <row r="796" s="11" customFormat="1" ht="26.25" customHeight="1" x14ac:dyDescent="0.15"/>
    <row r="797" s="11" customFormat="1" ht="26.25" customHeight="1" x14ac:dyDescent="0.15"/>
    <row r="798" s="11" customFormat="1" ht="26.25" customHeight="1" x14ac:dyDescent="0.15"/>
    <row r="799" s="11" customFormat="1" ht="26.25" customHeight="1" x14ac:dyDescent="0.15"/>
    <row r="800" s="11" customFormat="1" ht="26.25" customHeight="1" x14ac:dyDescent="0.15"/>
    <row r="801" s="11" customFormat="1" ht="26.25" customHeight="1" x14ac:dyDescent="0.15"/>
    <row r="802" s="11" customFormat="1" ht="26.25" customHeight="1" x14ac:dyDescent="0.15"/>
    <row r="803" s="11" customFormat="1" ht="26.25" customHeight="1" x14ac:dyDescent="0.15"/>
    <row r="804" s="11" customFormat="1" ht="26.25" customHeight="1" x14ac:dyDescent="0.15"/>
    <row r="805" s="11" customFormat="1" ht="26.25" customHeight="1" x14ac:dyDescent="0.15"/>
    <row r="806" s="11" customFormat="1" ht="26.25" customHeight="1" x14ac:dyDescent="0.15"/>
    <row r="807" s="11" customFormat="1" ht="26.25" customHeight="1" x14ac:dyDescent="0.15"/>
    <row r="808" s="11" customFormat="1" ht="26.25" customHeight="1" x14ac:dyDescent="0.15"/>
    <row r="809" s="11" customFormat="1" ht="26.25" customHeight="1" x14ac:dyDescent="0.15"/>
    <row r="810" s="11" customFormat="1" ht="26.25" customHeight="1" x14ac:dyDescent="0.15"/>
    <row r="811" s="11" customFormat="1" ht="26.25" customHeight="1" x14ac:dyDescent="0.15"/>
    <row r="812" s="11" customFormat="1" ht="26.25" customHeight="1" x14ac:dyDescent="0.15"/>
    <row r="813" s="11" customFormat="1" ht="26.25" customHeight="1" x14ac:dyDescent="0.15"/>
    <row r="814" s="11" customFormat="1" ht="26.25" customHeight="1" x14ac:dyDescent="0.15"/>
    <row r="815" s="11" customFormat="1" ht="26.25" customHeight="1" x14ac:dyDescent="0.15"/>
    <row r="816" s="11" customFormat="1" ht="26.25" customHeight="1" x14ac:dyDescent="0.15"/>
    <row r="817" s="11" customFormat="1" ht="26.25" customHeight="1" x14ac:dyDescent="0.15"/>
    <row r="818" s="11" customFormat="1" ht="26.25" customHeight="1" x14ac:dyDescent="0.15"/>
    <row r="819" s="11" customFormat="1" ht="26.25" customHeight="1" x14ac:dyDescent="0.15"/>
    <row r="820" s="11" customFormat="1" ht="26.25" customHeight="1" x14ac:dyDescent="0.15"/>
    <row r="821" s="11" customFormat="1" ht="26.25" customHeight="1" x14ac:dyDescent="0.15"/>
    <row r="822" s="11" customFormat="1" ht="26.25" customHeight="1" x14ac:dyDescent="0.15"/>
    <row r="823" s="11" customFormat="1" ht="26.25" customHeight="1" x14ac:dyDescent="0.15"/>
    <row r="824" s="11" customFormat="1" ht="26.25" customHeight="1" x14ac:dyDescent="0.15"/>
    <row r="825" s="11" customFormat="1" ht="26.25" customHeight="1" x14ac:dyDescent="0.15"/>
    <row r="826" s="11" customFormat="1" ht="26.25" customHeight="1" x14ac:dyDescent="0.15"/>
    <row r="827" s="11" customFormat="1" ht="26.25" customHeight="1" x14ac:dyDescent="0.15"/>
    <row r="828" s="11" customFormat="1" ht="26.25" customHeight="1" x14ac:dyDescent="0.15"/>
    <row r="829" s="11" customFormat="1" ht="26.25" customHeight="1" x14ac:dyDescent="0.15"/>
    <row r="830" s="11" customFormat="1" ht="26.25" customHeight="1" x14ac:dyDescent="0.15"/>
    <row r="831" s="11" customFormat="1" ht="26.25" customHeight="1" x14ac:dyDescent="0.15"/>
    <row r="832" s="11" customFormat="1" ht="26.25" customHeight="1" x14ac:dyDescent="0.15"/>
    <row r="833" s="11" customFormat="1" ht="26.25" customHeight="1" x14ac:dyDescent="0.15"/>
    <row r="834" s="11" customFormat="1" ht="26.25" customHeight="1" x14ac:dyDescent="0.15"/>
    <row r="835" s="11" customFormat="1" ht="26.25" customHeight="1" x14ac:dyDescent="0.15"/>
    <row r="836" s="11" customFormat="1" ht="26.25" customHeight="1" x14ac:dyDescent="0.15"/>
    <row r="837" s="11" customFormat="1" ht="26.25" customHeight="1" x14ac:dyDescent="0.15"/>
    <row r="838" s="11" customFormat="1" ht="26.25" customHeight="1" x14ac:dyDescent="0.15"/>
    <row r="839" s="11" customFormat="1" ht="26.25" customHeight="1" x14ac:dyDescent="0.15"/>
    <row r="840" s="11" customFormat="1" ht="26.25" customHeight="1" x14ac:dyDescent="0.15"/>
    <row r="841" s="11" customFormat="1" ht="26.25" customHeight="1" x14ac:dyDescent="0.15"/>
    <row r="842" s="11" customFormat="1" ht="26.25" customHeight="1" x14ac:dyDescent="0.15"/>
    <row r="843" s="11" customFormat="1" ht="26.25" customHeight="1" x14ac:dyDescent="0.15"/>
    <row r="844" s="11" customFormat="1" ht="26.25" customHeight="1" x14ac:dyDescent="0.15"/>
    <row r="845" s="11" customFormat="1" ht="26.25" customHeight="1" x14ac:dyDescent="0.15"/>
    <row r="846" s="11" customFormat="1" ht="26.25" customHeight="1" x14ac:dyDescent="0.15"/>
    <row r="847" s="11" customFormat="1" ht="26.25" customHeight="1" x14ac:dyDescent="0.15"/>
    <row r="848" s="11" customFormat="1" ht="26.25" customHeight="1" x14ac:dyDescent="0.15"/>
    <row r="849" s="11" customFormat="1" ht="26.25" customHeight="1" x14ac:dyDescent="0.15"/>
    <row r="850" s="11" customFormat="1" ht="26.25" customHeight="1" x14ac:dyDescent="0.15"/>
    <row r="851" s="11" customFormat="1" ht="26.25" customHeight="1" x14ac:dyDescent="0.15"/>
    <row r="852" s="11" customFormat="1" ht="26.25" customHeight="1" x14ac:dyDescent="0.15"/>
    <row r="853" s="11" customFormat="1" ht="26.25" customHeight="1" x14ac:dyDescent="0.15"/>
    <row r="854" s="11" customFormat="1" ht="26.25" customHeight="1" x14ac:dyDescent="0.15"/>
    <row r="855" s="11" customFormat="1" ht="26.25" customHeight="1" x14ac:dyDescent="0.15"/>
    <row r="856" s="11" customFormat="1" ht="26.25" customHeight="1" x14ac:dyDescent="0.15"/>
    <row r="857" s="11" customFormat="1" ht="26.25" customHeight="1" x14ac:dyDescent="0.15"/>
    <row r="858" s="11" customFormat="1" ht="26.25" customHeight="1" x14ac:dyDescent="0.15"/>
    <row r="859" s="11" customFormat="1" ht="26.25" customHeight="1" x14ac:dyDescent="0.15"/>
    <row r="860" s="11" customFormat="1" ht="26.25" customHeight="1" x14ac:dyDescent="0.15"/>
    <row r="861" s="11" customFormat="1" ht="26.25" customHeight="1" x14ac:dyDescent="0.15"/>
    <row r="862" s="11" customFormat="1" ht="26.25" customHeight="1" x14ac:dyDescent="0.15"/>
    <row r="863" s="11" customFormat="1" ht="26.25" customHeight="1" x14ac:dyDescent="0.15"/>
    <row r="864" s="11" customFormat="1" ht="26.25" customHeight="1" x14ac:dyDescent="0.15"/>
    <row r="865" s="11" customFormat="1" ht="26.25" customHeight="1" x14ac:dyDescent="0.15"/>
    <row r="866" s="11" customFormat="1" ht="26.25" customHeight="1" x14ac:dyDescent="0.15"/>
    <row r="867" s="11" customFormat="1" ht="26.25" customHeight="1" x14ac:dyDescent="0.15"/>
    <row r="868" s="11" customFormat="1" ht="26.25" customHeight="1" x14ac:dyDescent="0.15"/>
    <row r="869" s="11" customFormat="1" ht="26.25" customHeight="1" x14ac:dyDescent="0.15"/>
    <row r="870" s="11" customFormat="1" ht="26.25" customHeight="1" x14ac:dyDescent="0.15"/>
    <row r="871" s="11" customFormat="1" ht="26.25" customHeight="1" x14ac:dyDescent="0.15"/>
    <row r="872" s="11" customFormat="1" ht="26.25" customHeight="1" x14ac:dyDescent="0.15"/>
    <row r="873" s="11" customFormat="1" ht="26.25" customHeight="1" x14ac:dyDescent="0.15"/>
    <row r="874" s="11" customFormat="1" ht="26.25" customHeight="1" x14ac:dyDescent="0.15"/>
    <row r="875" s="11" customFormat="1" ht="26.25" customHeight="1" x14ac:dyDescent="0.15"/>
    <row r="876" s="11" customFormat="1" ht="26.25" customHeight="1" x14ac:dyDescent="0.15"/>
    <row r="877" s="11" customFormat="1" ht="26.25" customHeight="1" x14ac:dyDescent="0.15"/>
    <row r="878" s="11" customFormat="1" ht="26.25" customHeight="1" x14ac:dyDescent="0.15"/>
    <row r="879" s="11" customFormat="1" ht="26.25" customHeight="1" x14ac:dyDescent="0.15"/>
    <row r="880" s="11" customFormat="1" ht="26.25" customHeight="1" x14ac:dyDescent="0.15"/>
    <row r="881" s="11" customFormat="1" ht="26.25" customHeight="1" x14ac:dyDescent="0.15"/>
    <row r="882" s="11" customFormat="1" ht="26.25" customHeight="1" x14ac:dyDescent="0.15"/>
    <row r="883" s="11" customFormat="1" ht="26.25" customHeight="1" x14ac:dyDescent="0.15"/>
    <row r="884" s="11" customFormat="1" ht="26.25" customHeight="1" x14ac:dyDescent="0.15"/>
    <row r="885" s="11" customFormat="1" ht="26.25" customHeight="1" x14ac:dyDescent="0.15"/>
    <row r="886" s="11" customFormat="1" ht="26.25" customHeight="1" x14ac:dyDescent="0.15"/>
    <row r="887" s="11" customFormat="1" ht="26.25" customHeight="1" x14ac:dyDescent="0.15"/>
    <row r="888" s="11" customFormat="1" ht="26.25" customHeight="1" x14ac:dyDescent="0.15"/>
    <row r="889" s="11" customFormat="1" ht="26.25" customHeight="1" x14ac:dyDescent="0.15"/>
    <row r="890" s="11" customFormat="1" ht="26.25" customHeight="1" x14ac:dyDescent="0.15"/>
    <row r="891" s="11" customFormat="1" ht="26.25" customHeight="1" x14ac:dyDescent="0.15"/>
    <row r="892" s="11" customFormat="1" ht="26.25" customHeight="1" x14ac:dyDescent="0.15"/>
    <row r="893" s="11" customFormat="1" ht="26.25" customHeight="1" x14ac:dyDescent="0.15"/>
    <row r="894" s="11" customFormat="1" ht="26.25" customHeight="1" x14ac:dyDescent="0.15"/>
    <row r="895" s="11" customFormat="1" ht="26.25" customHeight="1" x14ac:dyDescent="0.15"/>
    <row r="896" s="11" customFormat="1" ht="26.25" customHeight="1" x14ac:dyDescent="0.15"/>
    <row r="897" s="11" customFormat="1" ht="26.25" customHeight="1" x14ac:dyDescent="0.15"/>
    <row r="898" s="11" customFormat="1" ht="26.25" customHeight="1" x14ac:dyDescent="0.15"/>
    <row r="899" s="11" customFormat="1" ht="26.25" customHeight="1" x14ac:dyDescent="0.15"/>
    <row r="900" s="11" customFormat="1" ht="26.25" customHeight="1" x14ac:dyDescent="0.15"/>
    <row r="901" s="11" customFormat="1" ht="26.25" customHeight="1" x14ac:dyDescent="0.15"/>
    <row r="902" s="11" customFormat="1" ht="26.25" customHeight="1" x14ac:dyDescent="0.15"/>
    <row r="903" s="11" customFormat="1" ht="26.25" customHeight="1" x14ac:dyDescent="0.15"/>
    <row r="904" s="11" customFormat="1" ht="26.25" customHeight="1" x14ac:dyDescent="0.15"/>
    <row r="905" s="11" customFormat="1" ht="26.25" customHeight="1" x14ac:dyDescent="0.15"/>
    <row r="906" s="11" customFormat="1" ht="26.25" customHeight="1" x14ac:dyDescent="0.15"/>
    <row r="907" s="11" customFormat="1" ht="26.25" customHeight="1" x14ac:dyDescent="0.15"/>
    <row r="908" s="11" customFormat="1" ht="26.25" customHeight="1" x14ac:dyDescent="0.15"/>
    <row r="909" s="11" customFormat="1" ht="26.25" customHeight="1" x14ac:dyDescent="0.15"/>
    <row r="910" s="11" customFormat="1" ht="26.25" customHeight="1" x14ac:dyDescent="0.15"/>
    <row r="911" s="11" customFormat="1" ht="26.25" customHeight="1" x14ac:dyDescent="0.15"/>
    <row r="912" s="11" customFormat="1" ht="26.25" customHeight="1" x14ac:dyDescent="0.15"/>
    <row r="913" s="11" customFormat="1" ht="26.25" customHeight="1" x14ac:dyDescent="0.15"/>
    <row r="914" s="11" customFormat="1" ht="26.25" customHeight="1" x14ac:dyDescent="0.15"/>
    <row r="915" s="11" customFormat="1" ht="26.25" customHeight="1" x14ac:dyDescent="0.15"/>
    <row r="916" s="11" customFormat="1" ht="26.25" customHeight="1" x14ac:dyDescent="0.15"/>
    <row r="917" s="11" customFormat="1" ht="26.25" customHeight="1" x14ac:dyDescent="0.15"/>
    <row r="918" s="11" customFormat="1" ht="26.25" customHeight="1" x14ac:dyDescent="0.15"/>
    <row r="919" s="11" customFormat="1" ht="26.25" customHeight="1" x14ac:dyDescent="0.15"/>
    <row r="920" s="11" customFormat="1" ht="26.25" customHeight="1" x14ac:dyDescent="0.15"/>
    <row r="921" s="11" customFormat="1" ht="26.25" customHeight="1" x14ac:dyDescent="0.15"/>
    <row r="922" s="11" customFormat="1" ht="26.25" customHeight="1" x14ac:dyDescent="0.15"/>
    <row r="923" s="11" customFormat="1" ht="26.25" customHeight="1" x14ac:dyDescent="0.15"/>
    <row r="924" s="11" customFormat="1" ht="26.25" customHeight="1" x14ac:dyDescent="0.15"/>
    <row r="925" s="11" customFormat="1" ht="26.25" customHeight="1" x14ac:dyDescent="0.15"/>
    <row r="926" s="11" customFormat="1" ht="26.25" customHeight="1" x14ac:dyDescent="0.15"/>
    <row r="927" s="11" customFormat="1" ht="26.25" customHeight="1" x14ac:dyDescent="0.15"/>
    <row r="928" s="11" customFormat="1" ht="26.25" customHeight="1" x14ac:dyDescent="0.15"/>
    <row r="929" s="11" customFormat="1" ht="26.25" customHeight="1" x14ac:dyDescent="0.15"/>
    <row r="930" s="11" customFormat="1" ht="26.25" customHeight="1" x14ac:dyDescent="0.15"/>
    <row r="931" s="11" customFormat="1" ht="26.25" customHeight="1" x14ac:dyDescent="0.15"/>
    <row r="932" s="11" customFormat="1" ht="26.25" customHeight="1" x14ac:dyDescent="0.15"/>
    <row r="933" s="11" customFormat="1" ht="26.25" customHeight="1" x14ac:dyDescent="0.15"/>
    <row r="934" s="11" customFormat="1" ht="26.25" customHeight="1" x14ac:dyDescent="0.15"/>
    <row r="935" s="11" customFormat="1" ht="26.25" customHeight="1" x14ac:dyDescent="0.15"/>
    <row r="936" s="11" customFormat="1" ht="26.25" customHeight="1" x14ac:dyDescent="0.15"/>
    <row r="937" s="11" customFormat="1" ht="26.25" customHeight="1" x14ac:dyDescent="0.15"/>
    <row r="938" s="11" customFormat="1" ht="26.25" customHeight="1" x14ac:dyDescent="0.15"/>
    <row r="939" s="11" customFormat="1" ht="26.25" customHeight="1" x14ac:dyDescent="0.15"/>
    <row r="940" s="11" customFormat="1" ht="26.25" customHeight="1" x14ac:dyDescent="0.15"/>
    <row r="941" s="11" customFormat="1" ht="26.25" customHeight="1" x14ac:dyDescent="0.15"/>
    <row r="942" s="11" customFormat="1" ht="26.25" customHeight="1" x14ac:dyDescent="0.15"/>
    <row r="943" s="11" customFormat="1" ht="26.25" customHeight="1" x14ac:dyDescent="0.15"/>
    <row r="944" s="11" customFormat="1" ht="26.25" customHeight="1" x14ac:dyDescent="0.15"/>
    <row r="945" s="11" customFormat="1" ht="26.25" customHeight="1" x14ac:dyDescent="0.15"/>
    <row r="946" s="11" customFormat="1" ht="26.25" customHeight="1" x14ac:dyDescent="0.15"/>
    <row r="947" s="11" customFormat="1" ht="26.25" customHeight="1" x14ac:dyDescent="0.15"/>
    <row r="948" s="11" customFormat="1" ht="26.25" customHeight="1" x14ac:dyDescent="0.15"/>
    <row r="949" s="11" customFormat="1" ht="26.25" customHeight="1" x14ac:dyDescent="0.15"/>
    <row r="950" s="11" customFormat="1" ht="26.25" customHeight="1" x14ac:dyDescent="0.15"/>
    <row r="951" s="11" customFormat="1" ht="26.25" customHeight="1" x14ac:dyDescent="0.15"/>
    <row r="952" s="11" customFormat="1" ht="26.25" customHeight="1" x14ac:dyDescent="0.15"/>
    <row r="953" s="11" customFormat="1" ht="26.25" customHeight="1" x14ac:dyDescent="0.15"/>
    <row r="954" s="11" customFormat="1" ht="26.25" customHeight="1" x14ac:dyDescent="0.15"/>
    <row r="955" s="11" customFormat="1" ht="26.25" customHeight="1" x14ac:dyDescent="0.15"/>
    <row r="956" s="11" customFormat="1" ht="26.25" customHeight="1" x14ac:dyDescent="0.15"/>
    <row r="957" ht="20.100000000000001" customHeight="1" x14ac:dyDescent="0.15"/>
    <row r="958" ht="20.100000000000001" customHeight="1" x14ac:dyDescent="0.15"/>
    <row r="959" ht="20.100000000000001" customHeight="1" x14ac:dyDescent="0.15"/>
    <row r="960" ht="20.100000000000001" customHeight="1" x14ac:dyDescent="0.15"/>
    <row r="961" ht="20.100000000000001" customHeight="1" x14ac:dyDescent="0.15"/>
    <row r="962" ht="20.100000000000001" customHeight="1" x14ac:dyDescent="0.15"/>
    <row r="963" ht="20.100000000000001" customHeight="1" x14ac:dyDescent="0.15"/>
    <row r="964" ht="20.100000000000001" customHeight="1" x14ac:dyDescent="0.15"/>
    <row r="965" ht="20.100000000000001" customHeight="1" x14ac:dyDescent="0.15"/>
    <row r="966" ht="20.100000000000001" customHeight="1" x14ac:dyDescent="0.15"/>
    <row r="967" ht="20.100000000000001" customHeight="1" x14ac:dyDescent="0.15"/>
    <row r="968" ht="20.100000000000001" customHeight="1" x14ac:dyDescent="0.15"/>
    <row r="969" ht="20.100000000000001" customHeight="1" x14ac:dyDescent="0.15"/>
    <row r="970" ht="20.100000000000001" customHeight="1" x14ac:dyDescent="0.15"/>
    <row r="971" ht="20.100000000000001" customHeight="1" x14ac:dyDescent="0.15"/>
    <row r="972" ht="20.100000000000001" customHeight="1" x14ac:dyDescent="0.15"/>
    <row r="973" ht="20.100000000000001" customHeight="1" x14ac:dyDescent="0.15"/>
    <row r="974" ht="20.100000000000001" customHeight="1" x14ac:dyDescent="0.15"/>
    <row r="975" ht="20.100000000000001" customHeight="1" x14ac:dyDescent="0.15"/>
    <row r="976" ht="20.100000000000001" customHeight="1" x14ac:dyDescent="0.15"/>
    <row r="977" ht="20.100000000000001" customHeight="1" x14ac:dyDescent="0.15"/>
    <row r="978" ht="20.100000000000001" customHeight="1" x14ac:dyDescent="0.15"/>
    <row r="979" ht="20.100000000000001" customHeight="1" x14ac:dyDescent="0.15"/>
    <row r="980" ht="20.100000000000001" customHeight="1" x14ac:dyDescent="0.15"/>
    <row r="981" ht="20.100000000000001" customHeight="1" x14ac:dyDescent="0.15"/>
    <row r="982" ht="20.100000000000001" customHeight="1" x14ac:dyDescent="0.15"/>
    <row r="983" ht="20.100000000000001" customHeight="1" x14ac:dyDescent="0.15"/>
    <row r="984" ht="20.100000000000001" customHeight="1" x14ac:dyDescent="0.15"/>
    <row r="985" ht="20.100000000000001" customHeight="1" x14ac:dyDescent="0.15"/>
    <row r="986" ht="20.100000000000001" customHeight="1" x14ac:dyDescent="0.15"/>
    <row r="987" ht="20.100000000000001" customHeight="1" x14ac:dyDescent="0.15"/>
    <row r="988" ht="20.100000000000001" customHeight="1" x14ac:dyDescent="0.15"/>
    <row r="989" ht="20.100000000000001" customHeight="1" x14ac:dyDescent="0.15"/>
    <row r="990" ht="20.100000000000001" customHeight="1" x14ac:dyDescent="0.15"/>
    <row r="991" ht="20.100000000000001" customHeight="1" x14ac:dyDescent="0.15"/>
    <row r="992" ht="20.100000000000001" customHeight="1" x14ac:dyDescent="0.15"/>
    <row r="993" ht="20.100000000000001" customHeight="1" x14ac:dyDescent="0.15"/>
    <row r="994" ht="20.100000000000001" customHeight="1" x14ac:dyDescent="0.15"/>
    <row r="995" ht="20.100000000000001" customHeight="1" x14ac:dyDescent="0.15"/>
    <row r="996" ht="20.100000000000001" customHeight="1" x14ac:dyDescent="0.15"/>
    <row r="997" ht="20.100000000000001" customHeight="1" x14ac:dyDescent="0.15"/>
    <row r="998" ht="20.100000000000001" customHeight="1" x14ac:dyDescent="0.15"/>
    <row r="999" ht="20.100000000000001" customHeight="1" x14ac:dyDescent="0.15"/>
    <row r="1000" ht="20.100000000000001" customHeight="1" x14ac:dyDescent="0.15"/>
    <row r="1001" ht="20.100000000000001" customHeight="1" x14ac:dyDescent="0.15"/>
    <row r="1002" ht="20.100000000000001" customHeight="1" x14ac:dyDescent="0.15"/>
    <row r="1003" ht="20.100000000000001" customHeight="1" x14ac:dyDescent="0.15"/>
    <row r="1004" ht="20.100000000000001" customHeight="1" x14ac:dyDescent="0.15"/>
    <row r="1005" ht="20.100000000000001" customHeight="1" x14ac:dyDescent="0.15"/>
    <row r="1006" ht="20.100000000000001" customHeight="1" x14ac:dyDescent="0.15"/>
    <row r="1007" ht="20.100000000000001" customHeight="1" x14ac:dyDescent="0.15"/>
    <row r="1008" ht="20.100000000000001" customHeight="1" x14ac:dyDescent="0.15"/>
    <row r="1009" ht="20.100000000000001" customHeight="1" x14ac:dyDescent="0.15"/>
    <row r="1010" ht="20.100000000000001" customHeight="1" x14ac:dyDescent="0.15"/>
    <row r="1011" ht="20.100000000000001" customHeight="1" x14ac:dyDescent="0.15"/>
    <row r="1012" ht="20.100000000000001" customHeight="1" x14ac:dyDescent="0.15"/>
    <row r="1013" ht="20.100000000000001" customHeight="1" x14ac:dyDescent="0.15"/>
    <row r="1014" ht="20.100000000000001" customHeight="1" x14ac:dyDescent="0.15"/>
    <row r="1015" ht="20.100000000000001" customHeight="1" x14ac:dyDescent="0.15"/>
    <row r="1016" ht="20.100000000000001" customHeight="1" x14ac:dyDescent="0.15"/>
    <row r="1017" ht="20.100000000000001" customHeight="1" x14ac:dyDescent="0.15"/>
    <row r="1018" ht="20.100000000000001" customHeight="1" x14ac:dyDescent="0.15"/>
    <row r="1019" ht="20.100000000000001" customHeight="1" x14ac:dyDescent="0.15"/>
    <row r="1020" ht="20.100000000000001" customHeight="1" x14ac:dyDescent="0.15"/>
    <row r="1021" ht="20.100000000000001" customHeight="1" x14ac:dyDescent="0.15"/>
    <row r="1022" ht="20.100000000000001" customHeight="1" x14ac:dyDescent="0.15"/>
    <row r="1023" ht="20.100000000000001" customHeight="1" x14ac:dyDescent="0.15"/>
    <row r="1024" ht="20.100000000000001" customHeight="1" x14ac:dyDescent="0.15"/>
    <row r="1025" ht="20.100000000000001" customHeight="1" x14ac:dyDescent="0.15"/>
    <row r="1026" ht="20.100000000000001" customHeight="1" x14ac:dyDescent="0.15"/>
    <row r="1027" ht="20.100000000000001" customHeight="1" x14ac:dyDescent="0.15"/>
    <row r="1028" ht="20.100000000000001" customHeight="1" x14ac:dyDescent="0.15"/>
    <row r="1029" ht="20.100000000000001" customHeight="1" x14ac:dyDescent="0.15"/>
    <row r="1030" ht="20.100000000000001" customHeight="1" x14ac:dyDescent="0.15"/>
    <row r="1031" ht="20.100000000000001" customHeight="1" x14ac:dyDescent="0.15"/>
    <row r="1032" ht="20.100000000000001" customHeight="1" x14ac:dyDescent="0.15"/>
    <row r="1033" ht="20.100000000000001" customHeight="1" x14ac:dyDescent="0.15"/>
    <row r="1034" ht="20.100000000000001" customHeight="1" x14ac:dyDescent="0.15"/>
    <row r="1035" ht="20.100000000000001" customHeight="1" x14ac:dyDescent="0.15"/>
    <row r="1036" ht="20.100000000000001" customHeight="1" x14ac:dyDescent="0.15"/>
    <row r="1037" ht="20.100000000000001" customHeight="1" x14ac:dyDescent="0.15"/>
    <row r="1038" ht="20.100000000000001" customHeight="1" x14ac:dyDescent="0.15"/>
    <row r="1039" ht="20.100000000000001" customHeight="1" x14ac:dyDescent="0.15"/>
    <row r="1040" ht="20.100000000000001" customHeight="1" x14ac:dyDescent="0.15"/>
    <row r="1041" ht="20.100000000000001" customHeight="1" x14ac:dyDescent="0.15"/>
    <row r="1042" ht="20.100000000000001" customHeight="1" x14ac:dyDescent="0.15"/>
    <row r="1043" ht="20.100000000000001" customHeight="1" x14ac:dyDescent="0.15"/>
    <row r="1044" ht="20.100000000000001" customHeight="1" x14ac:dyDescent="0.15"/>
    <row r="1045" ht="20.100000000000001" customHeight="1" x14ac:dyDescent="0.15"/>
    <row r="1046" ht="20.100000000000001" customHeight="1" x14ac:dyDescent="0.15"/>
    <row r="1047" ht="20.100000000000001" customHeight="1" x14ac:dyDescent="0.15"/>
    <row r="1048" ht="20.100000000000001" customHeight="1" x14ac:dyDescent="0.15"/>
    <row r="1049" ht="20.100000000000001" customHeight="1" x14ac:dyDescent="0.15"/>
    <row r="1050" ht="20.100000000000001" customHeight="1" x14ac:dyDescent="0.15"/>
    <row r="1051" ht="20.100000000000001" customHeight="1" x14ac:dyDescent="0.15"/>
    <row r="1052" ht="20.100000000000001" customHeight="1" x14ac:dyDescent="0.15"/>
    <row r="1053" ht="20.100000000000001" customHeight="1" x14ac:dyDescent="0.15"/>
    <row r="1054" ht="20.100000000000001" customHeight="1" x14ac:dyDescent="0.15"/>
    <row r="1055" ht="20.100000000000001" customHeight="1" x14ac:dyDescent="0.15"/>
    <row r="1056" ht="20.100000000000001" customHeight="1" x14ac:dyDescent="0.15"/>
    <row r="1057" ht="20.100000000000001" customHeight="1" x14ac:dyDescent="0.15"/>
    <row r="1058" ht="20.100000000000001" customHeight="1" x14ac:dyDescent="0.15"/>
    <row r="1059" ht="20.100000000000001" customHeight="1" x14ac:dyDescent="0.15"/>
    <row r="1060" ht="20.100000000000001" customHeight="1" x14ac:dyDescent="0.15"/>
    <row r="1061" ht="20.100000000000001" customHeight="1" x14ac:dyDescent="0.15"/>
    <row r="1062" ht="20.100000000000001" customHeight="1" x14ac:dyDescent="0.15"/>
    <row r="1063" ht="20.100000000000001" customHeight="1" x14ac:dyDescent="0.15"/>
    <row r="1064" ht="20.100000000000001" customHeight="1" x14ac:dyDescent="0.15"/>
    <row r="1065" ht="20.100000000000001" customHeight="1" x14ac:dyDescent="0.15"/>
    <row r="1066" ht="20.100000000000001" customHeight="1" x14ac:dyDescent="0.15"/>
    <row r="1067" ht="20.100000000000001" customHeight="1" x14ac:dyDescent="0.15"/>
    <row r="1068" ht="20.100000000000001" customHeight="1" x14ac:dyDescent="0.15"/>
    <row r="1069" ht="20.100000000000001" customHeight="1" x14ac:dyDescent="0.15"/>
    <row r="1070" ht="20.100000000000001" customHeight="1" x14ac:dyDescent="0.15"/>
    <row r="1071" ht="20.100000000000001" customHeight="1" x14ac:dyDescent="0.15"/>
    <row r="1072" ht="20.100000000000001" customHeight="1" x14ac:dyDescent="0.15"/>
    <row r="1073" ht="20.100000000000001" customHeight="1" x14ac:dyDescent="0.15"/>
    <row r="1074" ht="20.100000000000001" customHeight="1" x14ac:dyDescent="0.15"/>
    <row r="1075" ht="20.100000000000001" customHeight="1" x14ac:dyDescent="0.15"/>
    <row r="1076" ht="20.100000000000001" customHeight="1" x14ac:dyDescent="0.15"/>
    <row r="1077" ht="20.100000000000001" customHeight="1" x14ac:dyDescent="0.15"/>
    <row r="1078" ht="20.100000000000001" customHeight="1" x14ac:dyDescent="0.15"/>
    <row r="1079" ht="20.100000000000001" customHeight="1" x14ac:dyDescent="0.15"/>
    <row r="1080" ht="20.100000000000001" customHeight="1" x14ac:dyDescent="0.15"/>
    <row r="1081" ht="20.100000000000001" customHeight="1" x14ac:dyDescent="0.15"/>
    <row r="1082" ht="20.100000000000001" customHeight="1" x14ac:dyDescent="0.15"/>
    <row r="1083" ht="20.100000000000001" customHeight="1" x14ac:dyDescent="0.15"/>
    <row r="1084" ht="20.100000000000001" customHeight="1" x14ac:dyDescent="0.15"/>
    <row r="1085" ht="20.100000000000001" customHeight="1" x14ac:dyDescent="0.15"/>
    <row r="1086" ht="20.100000000000001" customHeight="1" x14ac:dyDescent="0.15"/>
    <row r="1087" ht="20.100000000000001" customHeight="1" x14ac:dyDescent="0.15"/>
    <row r="1088" ht="20.100000000000001" customHeight="1" x14ac:dyDescent="0.15"/>
    <row r="1089" ht="20.100000000000001" customHeight="1" x14ac:dyDescent="0.15"/>
    <row r="1090" ht="20.100000000000001" customHeight="1" x14ac:dyDescent="0.15"/>
    <row r="1091" ht="20.100000000000001" customHeight="1" x14ac:dyDescent="0.15"/>
    <row r="1092" ht="20.100000000000001" customHeight="1" x14ac:dyDescent="0.15"/>
    <row r="1093" ht="20.100000000000001" customHeight="1" x14ac:dyDescent="0.15"/>
    <row r="1094" ht="20.100000000000001" customHeight="1" x14ac:dyDescent="0.15"/>
    <row r="1095" ht="20.100000000000001" customHeight="1" x14ac:dyDescent="0.15"/>
    <row r="1096" ht="20.100000000000001" customHeight="1" x14ac:dyDescent="0.15"/>
    <row r="1097" ht="20.100000000000001" customHeight="1" x14ac:dyDescent="0.15"/>
    <row r="1098" ht="20.100000000000001" customHeight="1" x14ac:dyDescent="0.15"/>
    <row r="1099" ht="20.100000000000001" customHeight="1" x14ac:dyDescent="0.15"/>
    <row r="1100" ht="20.100000000000001" customHeight="1" x14ac:dyDescent="0.15"/>
    <row r="1101" ht="20.100000000000001" customHeight="1" x14ac:dyDescent="0.15"/>
    <row r="1102" ht="20.100000000000001" customHeight="1" x14ac:dyDescent="0.15"/>
    <row r="1103" ht="20.100000000000001" customHeight="1" x14ac:dyDescent="0.15"/>
    <row r="1104" ht="20.100000000000001" customHeight="1" x14ac:dyDescent="0.15"/>
    <row r="1105" ht="20.100000000000001" customHeight="1" x14ac:dyDescent="0.15"/>
    <row r="1106" ht="20.100000000000001" customHeight="1" x14ac:dyDescent="0.15"/>
    <row r="1107" ht="20.100000000000001" customHeight="1" x14ac:dyDescent="0.15"/>
    <row r="1108" ht="20.100000000000001" customHeight="1" x14ac:dyDescent="0.15"/>
    <row r="1109" ht="20.100000000000001" customHeight="1" x14ac:dyDescent="0.15"/>
    <row r="1110" ht="20.100000000000001" customHeight="1" x14ac:dyDescent="0.15"/>
    <row r="1111" ht="20.100000000000001" customHeight="1" x14ac:dyDescent="0.15"/>
    <row r="1112" ht="20.100000000000001" customHeight="1" x14ac:dyDescent="0.15"/>
    <row r="1113" ht="20.100000000000001" customHeight="1" x14ac:dyDescent="0.15"/>
    <row r="1114" ht="20.100000000000001" customHeight="1" x14ac:dyDescent="0.15"/>
    <row r="1115" ht="20.100000000000001" customHeight="1" x14ac:dyDescent="0.15"/>
    <row r="1116" ht="20.100000000000001" customHeight="1" x14ac:dyDescent="0.15"/>
    <row r="1117" ht="20.100000000000001" customHeight="1" x14ac:dyDescent="0.15"/>
    <row r="1118" ht="20.100000000000001" customHeight="1" x14ac:dyDescent="0.15"/>
    <row r="1119" ht="20.100000000000001" customHeight="1" x14ac:dyDescent="0.15"/>
    <row r="1120" ht="20.100000000000001" customHeight="1" x14ac:dyDescent="0.15"/>
    <row r="1121" ht="20.100000000000001" customHeight="1" x14ac:dyDescent="0.15"/>
    <row r="1122" ht="20.100000000000001" customHeight="1" x14ac:dyDescent="0.15"/>
    <row r="1123" ht="20.100000000000001" customHeight="1" x14ac:dyDescent="0.15"/>
    <row r="1124" ht="20.100000000000001" customHeight="1" x14ac:dyDescent="0.15"/>
    <row r="1125" ht="20.100000000000001" customHeight="1" x14ac:dyDescent="0.15"/>
    <row r="1126" ht="20.100000000000001" customHeight="1" x14ac:dyDescent="0.15"/>
    <row r="1127" ht="20.100000000000001" customHeight="1" x14ac:dyDescent="0.15"/>
    <row r="1128" ht="20.100000000000001" customHeight="1" x14ac:dyDescent="0.15"/>
    <row r="1129" ht="20.100000000000001" customHeight="1" x14ac:dyDescent="0.15"/>
    <row r="1130" ht="20.100000000000001" customHeight="1" x14ac:dyDescent="0.15"/>
    <row r="1131" ht="20.100000000000001" customHeight="1" x14ac:dyDescent="0.15"/>
    <row r="1132" ht="20.100000000000001" customHeight="1" x14ac:dyDescent="0.15"/>
    <row r="1133" ht="20.100000000000001" customHeight="1" x14ac:dyDescent="0.15"/>
    <row r="1134" ht="20.100000000000001" customHeight="1" x14ac:dyDescent="0.15"/>
    <row r="1135" ht="20.100000000000001" customHeight="1" x14ac:dyDescent="0.15"/>
    <row r="1136" ht="20.100000000000001" customHeight="1" x14ac:dyDescent="0.15"/>
    <row r="1137" ht="20.100000000000001" customHeight="1" x14ac:dyDescent="0.15"/>
    <row r="1138" ht="20.100000000000001" customHeight="1" x14ac:dyDescent="0.15"/>
    <row r="1139" ht="20.100000000000001" customHeight="1" x14ac:dyDescent="0.15"/>
    <row r="1140" ht="20.100000000000001" customHeight="1" x14ac:dyDescent="0.15"/>
    <row r="1141" ht="20.100000000000001" customHeight="1" x14ac:dyDescent="0.15"/>
    <row r="1142" ht="20.100000000000001" customHeight="1" x14ac:dyDescent="0.15"/>
    <row r="1143" ht="20.100000000000001" customHeight="1" x14ac:dyDescent="0.15"/>
    <row r="1144" ht="20.100000000000001" customHeight="1" x14ac:dyDescent="0.15"/>
    <row r="1145" ht="20.100000000000001" customHeight="1" x14ac:dyDescent="0.15"/>
    <row r="1146" ht="20.100000000000001" customHeight="1" x14ac:dyDescent="0.15"/>
    <row r="1147" ht="20.100000000000001" customHeight="1" x14ac:dyDescent="0.15"/>
    <row r="1148" ht="20.100000000000001" customHeight="1" x14ac:dyDescent="0.15"/>
    <row r="1149" ht="20.100000000000001" customHeight="1" x14ac:dyDescent="0.15"/>
    <row r="1150" ht="20.100000000000001" customHeight="1" x14ac:dyDescent="0.15"/>
    <row r="1151" ht="20.100000000000001" customHeight="1" x14ac:dyDescent="0.15"/>
    <row r="1152" ht="20.100000000000001" customHeight="1" x14ac:dyDescent="0.15"/>
    <row r="1153" ht="20.100000000000001" customHeight="1" x14ac:dyDescent="0.15"/>
    <row r="1154" ht="20.100000000000001" customHeight="1" x14ac:dyDescent="0.15"/>
    <row r="1155" ht="20.100000000000001" customHeight="1" x14ac:dyDescent="0.15"/>
    <row r="1156" ht="20.100000000000001" customHeight="1" x14ac:dyDescent="0.15"/>
    <row r="1157" ht="20.100000000000001" customHeight="1" x14ac:dyDescent="0.15"/>
    <row r="1158" ht="20.100000000000001" customHeight="1" x14ac:dyDescent="0.15"/>
    <row r="1159" ht="20.100000000000001" customHeight="1" x14ac:dyDescent="0.15"/>
    <row r="1160" ht="20.100000000000001" customHeight="1" x14ac:dyDescent="0.15"/>
    <row r="1161" ht="20.100000000000001" customHeight="1" x14ac:dyDescent="0.15"/>
    <row r="1162" ht="20.100000000000001" customHeight="1" x14ac:dyDescent="0.15"/>
    <row r="1163" ht="20.100000000000001" customHeight="1" x14ac:dyDescent="0.15"/>
    <row r="1164" ht="20.100000000000001" customHeight="1" x14ac:dyDescent="0.15"/>
    <row r="1165" ht="20.100000000000001" customHeight="1" x14ac:dyDescent="0.15"/>
    <row r="1166" ht="20.100000000000001" customHeight="1" x14ac:dyDescent="0.15"/>
    <row r="1167" ht="20.100000000000001" customHeight="1" x14ac:dyDescent="0.15"/>
    <row r="1168" ht="20.100000000000001" customHeight="1" x14ac:dyDescent="0.15"/>
    <row r="1169" ht="20.100000000000001" customHeight="1" x14ac:dyDescent="0.15"/>
    <row r="1170" ht="20.100000000000001" customHeight="1" x14ac:dyDescent="0.15"/>
    <row r="1171" ht="20.100000000000001" customHeight="1" x14ac:dyDescent="0.15"/>
    <row r="1172" ht="20.100000000000001" customHeight="1" x14ac:dyDescent="0.15"/>
    <row r="1173" ht="20.100000000000001" customHeight="1" x14ac:dyDescent="0.15"/>
    <row r="1174" ht="20.100000000000001" customHeight="1" x14ac:dyDescent="0.15"/>
    <row r="1175" ht="20.100000000000001" customHeight="1" x14ac:dyDescent="0.15"/>
    <row r="1176" ht="20.100000000000001" customHeight="1" x14ac:dyDescent="0.15"/>
    <row r="1177" ht="20.100000000000001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100000000000001" customHeight="1" x14ac:dyDescent="0.15"/>
    <row r="1213" ht="20.100000000000001" customHeight="1" x14ac:dyDescent="0.15"/>
    <row r="1214" ht="20.100000000000001" customHeight="1" x14ac:dyDescent="0.15"/>
    <row r="1215" ht="20.100000000000001" customHeight="1" x14ac:dyDescent="0.15"/>
    <row r="1216" ht="20.100000000000001" customHeight="1" x14ac:dyDescent="0.15"/>
    <row r="1217" ht="20.100000000000001" customHeight="1" x14ac:dyDescent="0.15"/>
    <row r="1218" ht="20.100000000000001" customHeight="1" x14ac:dyDescent="0.15"/>
    <row r="1219" ht="20.100000000000001" customHeight="1" x14ac:dyDescent="0.15"/>
    <row r="1220" ht="20.100000000000001" customHeight="1" x14ac:dyDescent="0.15"/>
    <row r="1221" ht="20.100000000000001" customHeight="1" x14ac:dyDescent="0.15"/>
    <row r="1222" ht="20.100000000000001" customHeight="1" x14ac:dyDescent="0.15"/>
    <row r="1223" ht="20.100000000000001" customHeight="1" x14ac:dyDescent="0.15"/>
    <row r="1224" ht="20.100000000000001" customHeight="1" x14ac:dyDescent="0.15"/>
    <row r="1225" ht="20.100000000000001" customHeight="1" x14ac:dyDescent="0.15"/>
    <row r="1226" ht="20.100000000000001" customHeight="1" x14ac:dyDescent="0.15"/>
    <row r="1227" ht="20.100000000000001" customHeight="1" x14ac:dyDescent="0.15"/>
    <row r="1228" ht="20.100000000000001" customHeight="1" x14ac:dyDescent="0.15"/>
    <row r="1229" ht="20.100000000000001" customHeight="1" x14ac:dyDescent="0.15"/>
    <row r="1230" ht="20.100000000000001" customHeight="1" x14ac:dyDescent="0.15"/>
    <row r="1231" ht="20.100000000000001" customHeight="1" x14ac:dyDescent="0.15"/>
    <row r="1232" ht="20.100000000000001" customHeight="1" x14ac:dyDescent="0.15"/>
    <row r="1233" ht="20.100000000000001" customHeight="1" x14ac:dyDescent="0.15"/>
    <row r="1234" ht="20.100000000000001" customHeight="1" x14ac:dyDescent="0.15"/>
    <row r="1235" ht="20.100000000000001" customHeight="1" x14ac:dyDescent="0.15"/>
    <row r="1236" ht="20.100000000000001" customHeight="1" x14ac:dyDescent="0.15"/>
    <row r="1237" ht="20.100000000000001" customHeight="1" x14ac:dyDescent="0.15"/>
    <row r="1238" ht="20.100000000000001" customHeight="1" x14ac:dyDescent="0.15"/>
    <row r="1239" ht="20.100000000000001" customHeight="1" x14ac:dyDescent="0.15"/>
    <row r="1240" ht="20.100000000000001" customHeight="1" x14ac:dyDescent="0.15"/>
    <row r="1241" ht="20.100000000000001" customHeight="1" x14ac:dyDescent="0.15"/>
    <row r="1242" ht="20.100000000000001" customHeight="1" x14ac:dyDescent="0.15"/>
    <row r="1243" ht="20.100000000000001" customHeight="1" x14ac:dyDescent="0.15"/>
    <row r="1244" ht="20.100000000000001" customHeight="1" x14ac:dyDescent="0.15"/>
    <row r="1245" ht="20.100000000000001" customHeight="1" x14ac:dyDescent="0.15"/>
    <row r="1246" ht="20.100000000000001" customHeight="1" x14ac:dyDescent="0.15"/>
    <row r="1247" ht="20.100000000000001" customHeight="1" x14ac:dyDescent="0.15"/>
    <row r="1248" ht="20.100000000000001" customHeight="1" x14ac:dyDescent="0.15"/>
    <row r="1249" ht="20.100000000000001" customHeight="1" x14ac:dyDescent="0.15"/>
    <row r="1250" ht="20.100000000000001" customHeight="1" x14ac:dyDescent="0.15"/>
    <row r="1251" ht="20.100000000000001" customHeight="1" x14ac:dyDescent="0.15"/>
    <row r="1252" ht="20.100000000000001" customHeight="1" x14ac:dyDescent="0.15"/>
    <row r="1253" ht="20.100000000000001" customHeight="1" x14ac:dyDescent="0.15"/>
    <row r="1254" ht="20.100000000000001" customHeight="1" x14ac:dyDescent="0.15"/>
    <row r="1255" ht="20.100000000000001" customHeight="1" x14ac:dyDescent="0.15"/>
    <row r="1256" ht="20.100000000000001" customHeight="1" x14ac:dyDescent="0.15"/>
    <row r="1257" ht="20.100000000000001" customHeight="1" x14ac:dyDescent="0.15"/>
    <row r="1258" ht="20.100000000000001" customHeight="1" x14ac:dyDescent="0.15"/>
    <row r="1259" ht="20.100000000000001" customHeight="1" x14ac:dyDescent="0.15"/>
    <row r="1260" ht="20.100000000000001" customHeight="1" x14ac:dyDescent="0.15"/>
    <row r="1261" ht="20.100000000000001" customHeight="1" x14ac:dyDescent="0.15"/>
    <row r="1262" ht="20.100000000000001" customHeight="1" x14ac:dyDescent="0.15"/>
    <row r="1263" ht="20.100000000000001" customHeight="1" x14ac:dyDescent="0.15"/>
    <row r="1264" ht="20.100000000000001" customHeight="1" x14ac:dyDescent="0.15"/>
    <row r="1265" ht="20.100000000000001" customHeight="1" x14ac:dyDescent="0.15"/>
    <row r="1266" ht="20.100000000000001" customHeight="1" x14ac:dyDescent="0.15"/>
    <row r="1267" ht="20.100000000000001" customHeight="1" x14ac:dyDescent="0.15"/>
    <row r="1268" ht="20.100000000000001" customHeight="1" x14ac:dyDescent="0.15"/>
    <row r="1269" ht="20.100000000000001" customHeight="1" x14ac:dyDescent="0.15"/>
    <row r="1270" ht="20.100000000000001" customHeight="1" x14ac:dyDescent="0.15"/>
    <row r="1271" ht="20.100000000000001" customHeight="1" x14ac:dyDescent="0.15"/>
    <row r="1272" ht="20.100000000000001" customHeight="1" x14ac:dyDescent="0.15"/>
    <row r="1273" ht="20.100000000000001" customHeight="1" x14ac:dyDescent="0.15"/>
    <row r="1274" ht="20.100000000000001" customHeight="1" x14ac:dyDescent="0.15"/>
    <row r="1275" ht="20.100000000000001" customHeight="1" x14ac:dyDescent="0.15"/>
    <row r="1276" ht="20.100000000000001" customHeight="1" x14ac:dyDescent="0.15"/>
    <row r="1277" ht="20.100000000000001" customHeight="1" x14ac:dyDescent="0.15"/>
    <row r="1278" ht="20.100000000000001" customHeight="1" x14ac:dyDescent="0.15"/>
    <row r="1279" ht="20.100000000000001" customHeight="1" x14ac:dyDescent="0.15"/>
    <row r="1280" ht="20.100000000000001" customHeight="1" x14ac:dyDescent="0.15"/>
    <row r="1281" ht="20.100000000000001" customHeight="1" x14ac:dyDescent="0.15"/>
    <row r="1282" ht="20.100000000000001" customHeight="1" x14ac:dyDescent="0.15"/>
    <row r="1283" ht="20.100000000000001" customHeight="1" x14ac:dyDescent="0.15"/>
    <row r="1284" ht="20.100000000000001" customHeight="1" x14ac:dyDescent="0.15"/>
    <row r="1285" ht="20.100000000000001" customHeight="1" x14ac:dyDescent="0.15"/>
    <row r="1286" ht="20.100000000000001" customHeight="1" x14ac:dyDescent="0.15"/>
    <row r="1287" ht="20.100000000000001" customHeight="1" x14ac:dyDescent="0.15"/>
    <row r="1288" ht="20.100000000000001" customHeight="1" x14ac:dyDescent="0.15"/>
    <row r="1289" ht="20.100000000000001" customHeight="1" x14ac:dyDescent="0.15"/>
    <row r="1290" ht="20.100000000000001" customHeight="1" x14ac:dyDescent="0.15"/>
    <row r="1291" ht="20.100000000000001" customHeight="1" x14ac:dyDescent="0.15"/>
    <row r="1292" ht="20.100000000000001" customHeight="1" x14ac:dyDescent="0.15"/>
    <row r="1293" ht="20.100000000000001" customHeight="1" x14ac:dyDescent="0.15"/>
    <row r="1294" ht="20.100000000000001" customHeight="1" x14ac:dyDescent="0.15"/>
    <row r="1295" ht="20.100000000000001" customHeight="1" x14ac:dyDescent="0.15"/>
    <row r="1296" ht="20.100000000000001" customHeight="1" x14ac:dyDescent="0.15"/>
    <row r="1297" ht="20.100000000000001" customHeight="1" x14ac:dyDescent="0.15"/>
    <row r="1298" ht="20.100000000000001" customHeight="1" x14ac:dyDescent="0.15"/>
    <row r="1299" ht="20.100000000000001" customHeight="1" x14ac:dyDescent="0.15"/>
    <row r="1300" ht="20.100000000000001" customHeight="1" x14ac:dyDescent="0.15"/>
    <row r="1301" ht="20.100000000000001" customHeight="1" x14ac:dyDescent="0.15"/>
    <row r="1302" ht="20.100000000000001" customHeight="1" x14ac:dyDescent="0.15"/>
    <row r="1303" ht="20.100000000000001" customHeight="1" x14ac:dyDescent="0.15"/>
    <row r="1304" ht="20.100000000000001" customHeight="1" x14ac:dyDescent="0.15"/>
    <row r="1305" ht="20.100000000000001" customHeight="1" x14ac:dyDescent="0.15"/>
    <row r="1306" ht="20.100000000000001" customHeight="1" x14ac:dyDescent="0.15"/>
    <row r="1307" ht="20.100000000000001" customHeight="1" x14ac:dyDescent="0.15"/>
    <row r="1308" ht="20.100000000000001" customHeight="1" x14ac:dyDescent="0.15"/>
    <row r="1309" ht="20.100000000000001" customHeight="1" x14ac:dyDescent="0.15"/>
    <row r="1310" ht="20.100000000000001" customHeight="1" x14ac:dyDescent="0.15"/>
    <row r="1311" ht="20.100000000000001" customHeight="1" x14ac:dyDescent="0.15"/>
    <row r="1312" ht="20.100000000000001" customHeight="1" x14ac:dyDescent="0.15"/>
    <row r="1313" ht="20.100000000000001" customHeight="1" x14ac:dyDescent="0.15"/>
    <row r="1314" ht="20.100000000000001" customHeight="1" x14ac:dyDescent="0.15"/>
    <row r="1315" ht="20.100000000000001" customHeight="1" x14ac:dyDescent="0.15"/>
    <row r="1316" ht="20.100000000000001" customHeight="1" x14ac:dyDescent="0.15"/>
    <row r="1317" ht="20.100000000000001" customHeight="1" x14ac:dyDescent="0.15"/>
    <row r="1318" ht="20.100000000000001" customHeight="1" x14ac:dyDescent="0.15"/>
    <row r="1319" ht="20.100000000000001" customHeight="1" x14ac:dyDescent="0.15"/>
    <row r="1320" ht="20.100000000000001" customHeight="1" x14ac:dyDescent="0.15"/>
    <row r="1321" ht="20.100000000000001" customHeight="1" x14ac:dyDescent="0.15"/>
    <row r="1322" ht="20.100000000000001" customHeight="1" x14ac:dyDescent="0.15"/>
    <row r="1323" ht="20.100000000000001" customHeight="1" x14ac:dyDescent="0.15"/>
    <row r="1324" ht="20.100000000000001" customHeight="1" x14ac:dyDescent="0.15"/>
    <row r="1325" ht="20.100000000000001" customHeight="1" x14ac:dyDescent="0.15"/>
    <row r="1326" ht="20.100000000000001" customHeight="1" x14ac:dyDescent="0.15"/>
    <row r="1327" ht="20.100000000000001" customHeight="1" x14ac:dyDescent="0.15"/>
    <row r="1328" ht="20.100000000000001" customHeight="1" x14ac:dyDescent="0.15"/>
    <row r="1329" ht="20.100000000000001" customHeight="1" x14ac:dyDescent="0.15"/>
    <row r="1330" ht="20.100000000000001" customHeight="1" x14ac:dyDescent="0.15"/>
    <row r="1331" ht="20.100000000000001" customHeight="1" x14ac:dyDescent="0.15"/>
    <row r="1332" ht="20.100000000000001" customHeight="1" x14ac:dyDescent="0.15"/>
    <row r="1333" ht="20.100000000000001" customHeight="1" x14ac:dyDescent="0.15"/>
    <row r="1334" ht="20.100000000000001" customHeight="1" x14ac:dyDescent="0.15"/>
    <row r="1335" ht="20.100000000000001" customHeight="1" x14ac:dyDescent="0.15"/>
    <row r="1336" ht="20.100000000000001" customHeight="1" x14ac:dyDescent="0.15"/>
    <row r="1337" ht="20.100000000000001" customHeight="1" x14ac:dyDescent="0.15"/>
    <row r="1338" ht="20.100000000000001" customHeight="1" x14ac:dyDescent="0.15"/>
    <row r="1339" ht="20.100000000000001" customHeight="1" x14ac:dyDescent="0.15"/>
    <row r="1340" ht="20.100000000000001" customHeight="1" x14ac:dyDescent="0.15"/>
    <row r="1341" ht="20.100000000000001" customHeight="1" x14ac:dyDescent="0.15"/>
    <row r="1342" ht="20.100000000000001" customHeight="1" x14ac:dyDescent="0.15"/>
    <row r="1343" ht="20.100000000000001" customHeight="1" x14ac:dyDescent="0.15"/>
    <row r="1344" ht="20.100000000000001" customHeight="1" x14ac:dyDescent="0.15"/>
    <row r="1345" ht="20.100000000000001" customHeight="1" x14ac:dyDescent="0.15"/>
    <row r="1346" ht="20.100000000000001" customHeight="1" x14ac:dyDescent="0.15"/>
    <row r="1347" ht="20.100000000000001" customHeight="1" x14ac:dyDescent="0.15"/>
    <row r="1348" ht="20.100000000000001" customHeight="1" x14ac:dyDescent="0.15"/>
    <row r="1349" ht="20.100000000000001" customHeight="1" x14ac:dyDescent="0.15"/>
    <row r="1350" ht="20.100000000000001" customHeight="1" x14ac:dyDescent="0.15"/>
    <row r="1351" ht="20.100000000000001" customHeight="1" x14ac:dyDescent="0.15"/>
    <row r="1352" ht="20.100000000000001" customHeight="1" x14ac:dyDescent="0.15"/>
    <row r="1353" ht="20.100000000000001" customHeight="1" x14ac:dyDescent="0.15"/>
    <row r="1354" ht="20.100000000000001" customHeight="1" x14ac:dyDescent="0.15"/>
    <row r="1355" ht="20.100000000000001" customHeight="1" x14ac:dyDescent="0.15"/>
    <row r="1356" ht="20.100000000000001" customHeight="1" x14ac:dyDescent="0.15"/>
    <row r="1357" ht="20.100000000000001" customHeight="1" x14ac:dyDescent="0.15"/>
    <row r="1358" ht="20.100000000000001" customHeight="1" x14ac:dyDescent="0.15"/>
    <row r="1359" ht="20.100000000000001" customHeight="1" x14ac:dyDescent="0.15"/>
    <row r="1360" ht="20.100000000000001" customHeight="1" x14ac:dyDescent="0.15"/>
    <row r="1361" ht="20.100000000000001" customHeight="1" x14ac:dyDescent="0.15"/>
    <row r="1362" ht="20.100000000000001" customHeight="1" x14ac:dyDescent="0.15"/>
    <row r="1363" ht="20.100000000000001" customHeight="1" x14ac:dyDescent="0.15"/>
    <row r="1364" ht="20.100000000000001" customHeight="1" x14ac:dyDescent="0.15"/>
    <row r="1365" ht="20.100000000000001" customHeight="1" x14ac:dyDescent="0.15"/>
    <row r="1366" ht="20.100000000000001" customHeight="1" x14ac:dyDescent="0.15"/>
    <row r="1367" ht="20.100000000000001" customHeight="1" x14ac:dyDescent="0.15"/>
    <row r="1368" ht="20.100000000000001" customHeight="1" x14ac:dyDescent="0.15"/>
    <row r="1369" ht="20.100000000000001" customHeight="1" x14ac:dyDescent="0.15"/>
    <row r="1370" ht="20.100000000000001" customHeight="1" x14ac:dyDescent="0.15"/>
    <row r="1371" ht="20.100000000000001" customHeight="1" x14ac:dyDescent="0.15"/>
    <row r="1372" ht="20.100000000000001" customHeight="1" x14ac:dyDescent="0.15"/>
    <row r="1373" ht="20.100000000000001" customHeight="1" x14ac:dyDescent="0.15"/>
    <row r="1374" ht="20.100000000000001" customHeight="1" x14ac:dyDescent="0.15"/>
    <row r="1375" ht="20.100000000000001" customHeight="1" x14ac:dyDescent="0.15"/>
    <row r="1376" ht="20.100000000000001" customHeight="1" x14ac:dyDescent="0.15"/>
    <row r="1377" ht="20.100000000000001" customHeight="1" x14ac:dyDescent="0.15"/>
    <row r="1378" ht="20.100000000000001" customHeight="1" x14ac:dyDescent="0.15"/>
    <row r="1379" ht="20.100000000000001" customHeight="1" x14ac:dyDescent="0.15"/>
    <row r="1380" ht="20.100000000000001" customHeight="1" x14ac:dyDescent="0.15"/>
    <row r="1381" ht="20.100000000000001" customHeight="1" x14ac:dyDescent="0.15"/>
    <row r="1382" ht="20.100000000000001" customHeight="1" x14ac:dyDescent="0.15"/>
    <row r="1383" ht="20.100000000000001" customHeight="1" x14ac:dyDescent="0.15"/>
    <row r="1384" ht="20.100000000000001" customHeight="1" x14ac:dyDescent="0.15"/>
    <row r="1385" ht="20.100000000000001" customHeight="1" x14ac:dyDescent="0.15"/>
    <row r="1386" ht="20.100000000000001" customHeight="1" x14ac:dyDescent="0.15"/>
    <row r="1387" ht="20.100000000000001" customHeight="1" x14ac:dyDescent="0.15"/>
    <row r="1388" ht="20.100000000000001" customHeight="1" x14ac:dyDescent="0.15"/>
    <row r="1389" ht="20.100000000000001" customHeight="1" x14ac:dyDescent="0.15"/>
    <row r="1390" ht="20.100000000000001" customHeight="1" x14ac:dyDescent="0.15"/>
    <row r="1391" ht="20.100000000000001" customHeight="1" x14ac:dyDescent="0.15"/>
    <row r="1392" ht="20.100000000000001" customHeight="1" x14ac:dyDescent="0.15"/>
    <row r="1393" ht="20.100000000000001" customHeight="1" x14ac:dyDescent="0.15"/>
    <row r="1394" ht="20.100000000000001" customHeight="1" x14ac:dyDescent="0.15"/>
    <row r="1395" ht="20.100000000000001" customHeight="1" x14ac:dyDescent="0.15"/>
    <row r="1396" ht="20.100000000000001" customHeight="1" x14ac:dyDescent="0.15"/>
    <row r="1397" ht="20.100000000000001" customHeight="1" x14ac:dyDescent="0.15"/>
    <row r="1398" ht="20.100000000000001" customHeight="1" x14ac:dyDescent="0.15"/>
    <row r="1399" ht="20.100000000000001" customHeight="1" x14ac:dyDescent="0.15"/>
    <row r="1400" ht="20.100000000000001" customHeight="1" x14ac:dyDescent="0.15"/>
    <row r="1401" ht="20.100000000000001" customHeight="1" x14ac:dyDescent="0.15"/>
    <row r="1402" ht="20.100000000000001" customHeight="1" x14ac:dyDescent="0.15"/>
    <row r="1403" ht="20.100000000000001" customHeight="1" x14ac:dyDescent="0.15"/>
    <row r="1404" ht="20.100000000000001" customHeight="1" x14ac:dyDescent="0.15"/>
    <row r="1405" ht="20.100000000000001" customHeight="1" x14ac:dyDescent="0.15"/>
    <row r="1406" ht="20.100000000000001" customHeight="1" x14ac:dyDescent="0.15"/>
    <row r="1407" ht="20.100000000000001" customHeight="1" x14ac:dyDescent="0.15"/>
    <row r="1408" ht="20.100000000000001" customHeight="1" x14ac:dyDescent="0.15"/>
    <row r="1409" ht="20.100000000000001" customHeight="1" x14ac:dyDescent="0.15"/>
    <row r="1410" ht="20.100000000000001" customHeight="1" x14ac:dyDescent="0.15"/>
    <row r="1411" ht="20.100000000000001" customHeight="1" x14ac:dyDescent="0.15"/>
    <row r="1412" ht="20.100000000000001" customHeight="1" x14ac:dyDescent="0.15"/>
    <row r="1413" ht="20.100000000000001" customHeight="1" x14ac:dyDescent="0.15"/>
    <row r="1414" ht="20.100000000000001" customHeight="1" x14ac:dyDescent="0.15"/>
    <row r="1415" ht="20.100000000000001" customHeight="1" x14ac:dyDescent="0.15"/>
    <row r="1416" ht="20.100000000000001" customHeight="1" x14ac:dyDescent="0.15"/>
    <row r="1417" ht="20.100000000000001" customHeight="1" x14ac:dyDescent="0.15"/>
    <row r="1418" ht="20.100000000000001" customHeight="1" x14ac:dyDescent="0.15"/>
    <row r="1419" ht="20.100000000000001" customHeight="1" x14ac:dyDescent="0.15"/>
    <row r="1420" ht="20.100000000000001" customHeight="1" x14ac:dyDescent="0.15"/>
    <row r="1421" ht="20.100000000000001" customHeight="1" x14ac:dyDescent="0.15"/>
    <row r="1422" ht="20.100000000000001" customHeight="1" x14ac:dyDescent="0.15"/>
    <row r="1423" ht="20.100000000000001" customHeight="1" x14ac:dyDescent="0.15"/>
    <row r="1424" ht="20.100000000000001" customHeight="1" x14ac:dyDescent="0.15"/>
    <row r="1425" ht="20.100000000000001" customHeight="1" x14ac:dyDescent="0.15"/>
    <row r="1426" ht="20.100000000000001" customHeight="1" x14ac:dyDescent="0.15"/>
    <row r="1427" ht="20.100000000000001" customHeight="1" x14ac:dyDescent="0.15"/>
    <row r="1428" ht="20.100000000000001" customHeight="1" x14ac:dyDescent="0.15"/>
    <row r="1429" ht="20.100000000000001" customHeight="1" x14ac:dyDescent="0.15"/>
    <row r="1430" ht="20.100000000000001" customHeight="1" x14ac:dyDescent="0.15"/>
    <row r="1431" ht="20.100000000000001" customHeight="1" x14ac:dyDescent="0.15"/>
    <row r="1432" ht="20.100000000000001" customHeight="1" x14ac:dyDescent="0.15"/>
    <row r="1433" ht="20.100000000000001" customHeight="1" x14ac:dyDescent="0.15"/>
    <row r="1434" ht="20.100000000000001" customHeight="1" x14ac:dyDescent="0.15"/>
    <row r="1435" ht="20.100000000000001" customHeight="1" x14ac:dyDescent="0.15"/>
    <row r="1436" ht="20.100000000000001" customHeight="1" x14ac:dyDescent="0.15"/>
    <row r="1437" ht="20.100000000000001" customHeight="1" x14ac:dyDescent="0.15"/>
    <row r="1438" ht="20.100000000000001" customHeight="1" x14ac:dyDescent="0.15"/>
    <row r="1439" ht="20.100000000000001" customHeight="1" x14ac:dyDescent="0.15"/>
    <row r="1440" ht="20.100000000000001" customHeight="1" x14ac:dyDescent="0.15"/>
    <row r="1441" ht="20.100000000000001" customHeight="1" x14ac:dyDescent="0.15"/>
    <row r="1442" ht="20.100000000000001" customHeight="1" x14ac:dyDescent="0.15"/>
    <row r="1443" ht="20.100000000000001" customHeight="1" x14ac:dyDescent="0.15"/>
    <row r="1444" ht="20.100000000000001" customHeight="1" x14ac:dyDescent="0.15"/>
    <row r="1445" ht="20.100000000000001" customHeight="1" x14ac:dyDescent="0.15"/>
    <row r="1446" ht="20.100000000000001" customHeight="1" x14ac:dyDescent="0.15"/>
    <row r="1447" ht="20.100000000000001" customHeight="1" x14ac:dyDescent="0.15"/>
    <row r="1448" ht="20.100000000000001" customHeight="1" x14ac:dyDescent="0.15"/>
    <row r="1449" ht="20.100000000000001" customHeight="1" x14ac:dyDescent="0.15"/>
    <row r="1450" ht="20.100000000000001" customHeight="1" x14ac:dyDescent="0.15"/>
    <row r="1451" ht="20.100000000000001" customHeight="1" x14ac:dyDescent="0.15"/>
    <row r="1452" ht="20.100000000000001" customHeight="1" x14ac:dyDescent="0.15"/>
    <row r="1453" ht="20.100000000000001" customHeight="1" x14ac:dyDescent="0.15"/>
    <row r="1454" ht="20.100000000000001" customHeight="1" x14ac:dyDescent="0.15"/>
    <row r="1455" ht="20.100000000000001" customHeight="1" x14ac:dyDescent="0.15"/>
    <row r="1456" ht="20.100000000000001" customHeight="1" x14ac:dyDescent="0.15"/>
    <row r="1457" ht="20.100000000000001" customHeight="1" x14ac:dyDescent="0.15"/>
    <row r="1458" ht="20.100000000000001" customHeight="1" x14ac:dyDescent="0.15"/>
    <row r="1459" ht="20.100000000000001" customHeight="1" x14ac:dyDescent="0.15"/>
    <row r="1460" ht="20.100000000000001" customHeight="1" x14ac:dyDescent="0.15"/>
    <row r="1461" ht="20.100000000000001" customHeight="1" x14ac:dyDescent="0.15"/>
    <row r="1462" ht="20.100000000000001" customHeight="1" x14ac:dyDescent="0.15"/>
    <row r="1463" ht="20.100000000000001" customHeight="1" x14ac:dyDescent="0.15"/>
    <row r="1464" ht="20.100000000000001" customHeight="1" x14ac:dyDescent="0.15"/>
    <row r="1465" ht="20.100000000000001" customHeight="1" x14ac:dyDescent="0.15"/>
    <row r="1466" ht="20.100000000000001" customHeight="1" x14ac:dyDescent="0.15"/>
    <row r="1467" ht="20.100000000000001" customHeight="1" x14ac:dyDescent="0.15"/>
    <row r="1468" ht="20.100000000000001" customHeight="1" x14ac:dyDescent="0.15"/>
    <row r="1469" ht="20.100000000000001" customHeight="1" x14ac:dyDescent="0.15"/>
    <row r="1470" ht="20.100000000000001" customHeight="1" x14ac:dyDescent="0.15"/>
    <row r="1471" ht="20.100000000000001" customHeight="1" x14ac:dyDescent="0.15"/>
    <row r="1472" ht="20.100000000000001" customHeight="1" x14ac:dyDescent="0.15"/>
    <row r="1473" ht="20.100000000000001" customHeight="1" x14ac:dyDescent="0.15"/>
    <row r="1474" ht="20.100000000000001" customHeight="1" x14ac:dyDescent="0.15"/>
    <row r="1475" ht="20.100000000000001" customHeight="1" x14ac:dyDescent="0.15"/>
    <row r="1476" ht="20.100000000000001" customHeight="1" x14ac:dyDescent="0.15"/>
    <row r="1477" ht="20.100000000000001" customHeight="1" x14ac:dyDescent="0.15"/>
    <row r="1478" ht="20.100000000000001" customHeight="1" x14ac:dyDescent="0.15"/>
    <row r="1479" ht="20.100000000000001" customHeight="1" x14ac:dyDescent="0.15"/>
    <row r="1480" ht="20.100000000000001" customHeight="1" x14ac:dyDescent="0.15"/>
    <row r="1481" ht="20.100000000000001" customHeight="1" x14ac:dyDescent="0.15"/>
    <row r="1482" ht="20.100000000000001" customHeight="1" x14ac:dyDescent="0.15"/>
    <row r="1483" ht="20.100000000000001" customHeight="1" x14ac:dyDescent="0.15"/>
    <row r="1484" ht="20.100000000000001" customHeight="1" x14ac:dyDescent="0.15"/>
    <row r="1485" ht="20.100000000000001" customHeight="1" x14ac:dyDescent="0.15"/>
    <row r="1486" ht="20.100000000000001" customHeight="1" x14ac:dyDescent="0.15"/>
    <row r="1487" ht="20.100000000000001" customHeight="1" x14ac:dyDescent="0.15"/>
    <row r="1488" ht="20.100000000000001" customHeight="1" x14ac:dyDescent="0.15"/>
    <row r="1489" ht="20.100000000000001" customHeight="1" x14ac:dyDescent="0.15"/>
    <row r="1490" ht="20.100000000000001" customHeight="1" x14ac:dyDescent="0.15"/>
    <row r="1491" ht="20.100000000000001" customHeight="1" x14ac:dyDescent="0.15"/>
    <row r="1492" ht="20.100000000000001" customHeight="1" x14ac:dyDescent="0.15"/>
    <row r="1493" ht="20.100000000000001" customHeight="1" x14ac:dyDescent="0.15"/>
    <row r="1494" ht="20.100000000000001" customHeight="1" x14ac:dyDescent="0.15"/>
    <row r="1495" ht="20.100000000000001" customHeight="1" x14ac:dyDescent="0.15"/>
    <row r="1496" ht="20.100000000000001" customHeight="1" x14ac:dyDescent="0.15"/>
    <row r="1497" ht="20.100000000000001" customHeight="1" x14ac:dyDescent="0.15"/>
    <row r="1498" ht="20.100000000000001" customHeight="1" x14ac:dyDescent="0.15"/>
    <row r="1499" ht="20.100000000000001" customHeight="1" x14ac:dyDescent="0.15"/>
    <row r="1500" ht="20.100000000000001" customHeight="1" x14ac:dyDescent="0.15"/>
    <row r="1501" ht="20.100000000000001" customHeight="1" x14ac:dyDescent="0.15"/>
    <row r="1502" ht="20.100000000000001" customHeight="1" x14ac:dyDescent="0.15"/>
    <row r="1503" ht="20.100000000000001" customHeight="1" x14ac:dyDescent="0.15"/>
    <row r="1504" ht="20.100000000000001" customHeight="1" x14ac:dyDescent="0.15"/>
    <row r="1505" ht="20.100000000000001" customHeight="1" x14ac:dyDescent="0.15"/>
    <row r="1506" ht="20.100000000000001" customHeight="1" x14ac:dyDescent="0.15"/>
    <row r="1507" ht="20.100000000000001" customHeight="1" x14ac:dyDescent="0.15"/>
    <row r="1508" ht="20.100000000000001" customHeight="1" x14ac:dyDescent="0.15"/>
    <row r="1509" ht="20.100000000000001" customHeight="1" x14ac:dyDescent="0.15"/>
    <row r="1510" ht="20.100000000000001" customHeight="1" x14ac:dyDescent="0.15"/>
    <row r="1511" ht="20.100000000000001" customHeight="1" x14ac:dyDescent="0.15"/>
    <row r="1512" ht="20.100000000000001" customHeight="1" x14ac:dyDescent="0.15"/>
    <row r="1513" ht="20.100000000000001" customHeight="1" x14ac:dyDescent="0.15"/>
    <row r="1514" ht="20.100000000000001" customHeight="1" x14ac:dyDescent="0.15"/>
    <row r="1515" ht="20.100000000000001" customHeight="1" x14ac:dyDescent="0.15"/>
    <row r="1516" ht="20.100000000000001" customHeight="1" x14ac:dyDescent="0.15"/>
    <row r="1517" ht="20.100000000000001" customHeight="1" x14ac:dyDescent="0.15"/>
    <row r="1518" ht="20.100000000000001" customHeight="1" x14ac:dyDescent="0.15"/>
    <row r="1519" ht="20.100000000000001" customHeight="1" x14ac:dyDescent="0.15"/>
    <row r="1520" ht="20.100000000000001" customHeight="1" x14ac:dyDescent="0.15"/>
    <row r="1521" ht="20.100000000000001" customHeight="1" x14ac:dyDescent="0.15"/>
    <row r="1522" ht="20.100000000000001" customHeight="1" x14ac:dyDescent="0.15"/>
    <row r="1523" ht="20.100000000000001" customHeight="1" x14ac:dyDescent="0.15"/>
    <row r="1524" ht="20.100000000000001" customHeight="1" x14ac:dyDescent="0.15"/>
    <row r="1525" ht="20.100000000000001" customHeight="1" x14ac:dyDescent="0.15"/>
    <row r="1526" ht="20.100000000000001" customHeight="1" x14ac:dyDescent="0.15"/>
    <row r="1527" ht="20.100000000000001" customHeight="1" x14ac:dyDescent="0.15"/>
    <row r="1528" ht="20.100000000000001" customHeight="1" x14ac:dyDescent="0.15"/>
    <row r="1529" ht="20.100000000000001" customHeight="1" x14ac:dyDescent="0.15"/>
    <row r="1530" ht="20.100000000000001" customHeight="1" x14ac:dyDescent="0.15"/>
    <row r="1531" ht="20.100000000000001" customHeight="1" x14ac:dyDescent="0.15"/>
    <row r="1532" ht="20.100000000000001" customHeight="1" x14ac:dyDescent="0.15"/>
    <row r="1533" ht="20.100000000000001" customHeight="1" x14ac:dyDescent="0.15"/>
    <row r="1534" ht="20.100000000000001" customHeight="1" x14ac:dyDescent="0.15"/>
    <row r="1535" ht="20.100000000000001" customHeight="1" x14ac:dyDescent="0.15"/>
    <row r="1536" ht="20.100000000000001" customHeight="1" x14ac:dyDescent="0.15"/>
    <row r="1537" ht="20.100000000000001" customHeight="1" x14ac:dyDescent="0.15"/>
    <row r="1538" ht="20.100000000000001" customHeight="1" x14ac:dyDescent="0.15"/>
    <row r="1539" ht="20.100000000000001" customHeight="1" x14ac:dyDescent="0.15"/>
    <row r="1540" ht="20.100000000000001" customHeight="1" x14ac:dyDescent="0.15"/>
    <row r="1541" ht="20.100000000000001" customHeight="1" x14ac:dyDescent="0.15"/>
    <row r="1542" ht="20.100000000000001" customHeight="1" x14ac:dyDescent="0.15"/>
    <row r="1543" ht="20.100000000000001" customHeight="1" x14ac:dyDescent="0.15"/>
    <row r="1544" ht="20.100000000000001" customHeight="1" x14ac:dyDescent="0.15"/>
    <row r="1545" ht="20.100000000000001" customHeight="1" x14ac:dyDescent="0.15"/>
    <row r="1546" ht="20.100000000000001" customHeight="1" x14ac:dyDescent="0.15"/>
    <row r="1547" ht="20.100000000000001" customHeight="1" x14ac:dyDescent="0.15"/>
    <row r="1548" ht="20.100000000000001" customHeight="1" x14ac:dyDescent="0.15"/>
    <row r="1549" ht="20.100000000000001" customHeight="1" x14ac:dyDescent="0.15"/>
    <row r="1550" ht="20.100000000000001" customHeight="1" x14ac:dyDescent="0.15"/>
    <row r="1551" ht="20.100000000000001" customHeight="1" x14ac:dyDescent="0.15"/>
    <row r="1552" ht="20.100000000000001" customHeight="1" x14ac:dyDescent="0.15"/>
    <row r="1553" ht="20.100000000000001" customHeight="1" x14ac:dyDescent="0.15"/>
    <row r="1554" ht="20.100000000000001" customHeight="1" x14ac:dyDescent="0.15"/>
    <row r="1555" ht="20.100000000000001" customHeight="1" x14ac:dyDescent="0.15"/>
    <row r="1556" ht="20.100000000000001" customHeight="1" x14ac:dyDescent="0.15"/>
    <row r="1557" ht="20.100000000000001" customHeight="1" x14ac:dyDescent="0.15"/>
    <row r="1558" ht="20.100000000000001" customHeight="1" x14ac:dyDescent="0.15"/>
    <row r="1559" ht="20.100000000000001" customHeight="1" x14ac:dyDescent="0.15"/>
    <row r="1560" ht="20.100000000000001" customHeight="1" x14ac:dyDescent="0.15"/>
    <row r="1561" ht="20.100000000000001" customHeight="1" x14ac:dyDescent="0.15"/>
    <row r="1562" ht="20.100000000000001" customHeight="1" x14ac:dyDescent="0.15"/>
    <row r="1563" ht="20.100000000000001" customHeight="1" x14ac:dyDescent="0.15"/>
    <row r="1564" ht="20.100000000000001" customHeight="1" x14ac:dyDescent="0.15"/>
    <row r="1565" ht="20.100000000000001" customHeight="1" x14ac:dyDescent="0.15"/>
    <row r="1566" ht="20.100000000000001" customHeight="1" x14ac:dyDescent="0.15"/>
    <row r="1567" ht="20.100000000000001" customHeight="1" x14ac:dyDescent="0.15"/>
    <row r="1568" ht="20.100000000000001" customHeight="1" x14ac:dyDescent="0.15"/>
    <row r="1569" ht="20.100000000000001" customHeight="1" x14ac:dyDescent="0.15"/>
    <row r="1570" ht="20.100000000000001" customHeight="1" x14ac:dyDescent="0.15"/>
    <row r="1571" ht="20.100000000000001" customHeight="1" x14ac:dyDescent="0.15"/>
    <row r="1572" ht="20.100000000000001" customHeight="1" x14ac:dyDescent="0.15"/>
    <row r="1573" ht="20.100000000000001" customHeight="1" x14ac:dyDescent="0.15"/>
    <row r="1574" ht="20.100000000000001" customHeight="1" x14ac:dyDescent="0.15"/>
    <row r="1575" ht="20.100000000000001" customHeight="1" x14ac:dyDescent="0.15"/>
    <row r="1576" ht="20.100000000000001" customHeight="1" x14ac:dyDescent="0.15"/>
    <row r="1577" ht="20.100000000000001" customHeight="1" x14ac:dyDescent="0.15"/>
    <row r="1578" ht="20.100000000000001" customHeight="1" x14ac:dyDescent="0.15"/>
    <row r="1579" ht="20.100000000000001" customHeight="1" x14ac:dyDescent="0.15"/>
    <row r="1580" ht="20.100000000000001" customHeight="1" x14ac:dyDescent="0.15"/>
    <row r="1581" ht="20.100000000000001" customHeight="1" x14ac:dyDescent="0.15"/>
    <row r="1582" ht="20.100000000000001" customHeight="1" x14ac:dyDescent="0.15"/>
    <row r="1583" ht="20.100000000000001" customHeight="1" x14ac:dyDescent="0.15"/>
    <row r="1584" ht="20.100000000000001" customHeight="1" x14ac:dyDescent="0.15"/>
    <row r="1585" ht="20.100000000000001" customHeight="1" x14ac:dyDescent="0.15"/>
    <row r="1586" ht="20.100000000000001" customHeight="1" x14ac:dyDescent="0.15"/>
    <row r="1587" ht="20.100000000000001" customHeight="1" x14ac:dyDescent="0.15"/>
    <row r="1588" ht="20.100000000000001" customHeight="1" x14ac:dyDescent="0.15"/>
    <row r="1589" ht="20.100000000000001" customHeight="1" x14ac:dyDescent="0.15"/>
    <row r="1590" ht="20.100000000000001" customHeight="1" x14ac:dyDescent="0.15"/>
    <row r="1591" ht="20.100000000000001" customHeight="1" x14ac:dyDescent="0.15"/>
    <row r="1592" ht="20.100000000000001" customHeight="1" x14ac:dyDescent="0.15"/>
    <row r="1593" ht="20.100000000000001" customHeight="1" x14ac:dyDescent="0.15"/>
    <row r="1594" ht="20.100000000000001" customHeight="1" x14ac:dyDescent="0.15"/>
    <row r="1595" ht="20.100000000000001" customHeight="1" x14ac:dyDescent="0.15"/>
    <row r="1596" ht="20.100000000000001" customHeight="1" x14ac:dyDescent="0.15"/>
    <row r="1597" ht="20.100000000000001" customHeight="1" x14ac:dyDescent="0.15"/>
    <row r="1598" ht="20.100000000000001" customHeight="1" x14ac:dyDescent="0.15"/>
    <row r="1599" ht="20.100000000000001" customHeight="1" x14ac:dyDescent="0.15"/>
    <row r="1600" ht="20.100000000000001" customHeight="1" x14ac:dyDescent="0.15"/>
    <row r="1601" ht="20.100000000000001" customHeight="1" x14ac:dyDescent="0.15"/>
    <row r="1602" ht="20.100000000000001" customHeight="1" x14ac:dyDescent="0.15"/>
    <row r="1603" ht="20.100000000000001" customHeight="1" x14ac:dyDescent="0.15"/>
    <row r="1604" ht="20.100000000000001" customHeight="1" x14ac:dyDescent="0.15"/>
    <row r="1605" ht="20.100000000000001" customHeight="1" x14ac:dyDescent="0.15"/>
    <row r="1606" ht="20.100000000000001" customHeight="1" x14ac:dyDescent="0.15"/>
    <row r="1607" ht="20.100000000000001" customHeight="1" x14ac:dyDescent="0.15"/>
    <row r="1608" ht="20.100000000000001" customHeight="1" x14ac:dyDescent="0.15"/>
    <row r="1609" ht="20.100000000000001" customHeight="1" x14ac:dyDescent="0.15"/>
    <row r="1610" ht="20.100000000000001" customHeight="1" x14ac:dyDescent="0.15"/>
    <row r="1611" ht="20.100000000000001" customHeight="1" x14ac:dyDescent="0.15"/>
    <row r="1612" ht="20.100000000000001" customHeight="1" x14ac:dyDescent="0.15"/>
    <row r="1613" ht="20.100000000000001" customHeight="1" x14ac:dyDescent="0.15"/>
    <row r="1614" ht="20.100000000000001" customHeight="1" x14ac:dyDescent="0.15"/>
    <row r="1615" ht="20.100000000000001" customHeight="1" x14ac:dyDescent="0.15"/>
    <row r="1616" ht="20.100000000000001" customHeight="1" x14ac:dyDescent="0.15"/>
    <row r="1617" ht="20.100000000000001" customHeight="1" x14ac:dyDescent="0.15"/>
    <row r="1618" ht="20.100000000000001" customHeight="1" x14ac:dyDescent="0.15"/>
    <row r="1619" ht="20.100000000000001" customHeight="1" x14ac:dyDescent="0.15"/>
    <row r="1620" ht="20.100000000000001" customHeight="1" x14ac:dyDescent="0.15"/>
    <row r="1621" ht="20.100000000000001" customHeight="1" x14ac:dyDescent="0.15"/>
    <row r="1622" ht="20.100000000000001" customHeight="1" x14ac:dyDescent="0.15"/>
    <row r="1623" ht="20.100000000000001" customHeight="1" x14ac:dyDescent="0.15"/>
    <row r="1624" ht="20.100000000000001" customHeight="1" x14ac:dyDescent="0.15"/>
    <row r="1625" ht="20.100000000000001" customHeight="1" x14ac:dyDescent="0.15"/>
    <row r="1626" ht="20.100000000000001" customHeight="1" x14ac:dyDescent="0.15"/>
    <row r="1627" ht="20.100000000000001" customHeight="1" x14ac:dyDescent="0.15"/>
    <row r="1628" ht="20.100000000000001" customHeight="1" x14ac:dyDescent="0.15"/>
    <row r="1629" ht="20.100000000000001" customHeight="1" x14ac:dyDescent="0.15"/>
    <row r="1630" ht="20.100000000000001" customHeight="1" x14ac:dyDescent="0.15"/>
    <row r="1631" ht="20.100000000000001" customHeight="1" x14ac:dyDescent="0.15"/>
    <row r="1632" ht="20.100000000000001" customHeight="1" x14ac:dyDescent="0.15"/>
    <row r="1633" ht="20.100000000000001" customHeight="1" x14ac:dyDescent="0.15"/>
    <row r="1634" ht="20.100000000000001" customHeight="1" x14ac:dyDescent="0.15"/>
    <row r="1635" ht="20.100000000000001" customHeight="1" x14ac:dyDescent="0.15"/>
    <row r="1636" ht="20.100000000000001" customHeight="1" x14ac:dyDescent="0.15"/>
    <row r="1637" ht="20.100000000000001" customHeight="1" x14ac:dyDescent="0.15"/>
    <row r="1638" ht="20.100000000000001" customHeight="1" x14ac:dyDescent="0.15"/>
    <row r="1639" ht="20.100000000000001" customHeight="1" x14ac:dyDescent="0.15"/>
    <row r="1640" ht="20.100000000000001" customHeight="1" x14ac:dyDescent="0.15"/>
    <row r="1641" ht="20.100000000000001" customHeight="1" x14ac:dyDescent="0.15"/>
    <row r="1642" ht="20.100000000000001" customHeight="1" x14ac:dyDescent="0.15"/>
    <row r="1643" ht="20.100000000000001" customHeight="1" x14ac:dyDescent="0.15"/>
    <row r="1644" ht="20.100000000000001" customHeight="1" x14ac:dyDescent="0.15"/>
    <row r="1645" ht="20.100000000000001" customHeight="1" x14ac:dyDescent="0.15"/>
    <row r="1646" ht="20.100000000000001" customHeight="1" x14ac:dyDescent="0.15"/>
    <row r="1647" ht="20.100000000000001" customHeight="1" x14ac:dyDescent="0.15"/>
    <row r="1648" ht="20.100000000000001" customHeight="1" x14ac:dyDescent="0.15"/>
    <row r="1649" ht="20.100000000000001" customHeight="1" x14ac:dyDescent="0.15"/>
    <row r="1650" ht="20.100000000000001" customHeight="1" x14ac:dyDescent="0.15"/>
    <row r="1651" ht="20.100000000000001" customHeight="1" x14ac:dyDescent="0.15"/>
    <row r="1652" ht="20.100000000000001" customHeight="1" x14ac:dyDescent="0.15"/>
    <row r="1653" ht="20.100000000000001" customHeight="1" x14ac:dyDescent="0.15"/>
    <row r="1654" ht="20.100000000000001" customHeight="1" x14ac:dyDescent="0.15"/>
    <row r="1655" ht="20.100000000000001" customHeight="1" x14ac:dyDescent="0.15"/>
    <row r="1656" ht="20.100000000000001" customHeight="1" x14ac:dyDescent="0.15"/>
    <row r="1657" ht="20.100000000000001" customHeight="1" x14ac:dyDescent="0.15"/>
    <row r="1658" ht="20.100000000000001" customHeight="1" x14ac:dyDescent="0.15"/>
    <row r="1659" ht="20.100000000000001" customHeight="1" x14ac:dyDescent="0.15"/>
    <row r="1660" ht="20.100000000000001" customHeight="1" x14ac:dyDescent="0.15"/>
    <row r="1661" ht="20.100000000000001" customHeight="1" x14ac:dyDescent="0.15"/>
    <row r="1662" ht="20.100000000000001" customHeight="1" x14ac:dyDescent="0.15"/>
    <row r="1663" ht="20.100000000000001" customHeight="1" x14ac:dyDescent="0.15"/>
    <row r="1664" ht="20.100000000000001" customHeight="1" x14ac:dyDescent="0.15"/>
    <row r="1665" ht="20.100000000000001" customHeight="1" x14ac:dyDescent="0.15"/>
    <row r="1666" ht="20.100000000000001" customHeight="1" x14ac:dyDescent="0.15"/>
    <row r="1667" ht="20.100000000000001" customHeight="1" x14ac:dyDescent="0.15"/>
    <row r="1668" ht="20.100000000000001" customHeight="1" x14ac:dyDescent="0.15"/>
    <row r="1669" ht="20.100000000000001" customHeight="1" x14ac:dyDescent="0.15"/>
    <row r="1670" ht="20.100000000000001" customHeight="1" x14ac:dyDescent="0.15"/>
    <row r="1671" ht="20.100000000000001" customHeight="1" x14ac:dyDescent="0.15"/>
    <row r="1672" ht="20.100000000000001" customHeight="1" x14ac:dyDescent="0.15"/>
    <row r="1673" ht="20.100000000000001" customHeight="1" x14ac:dyDescent="0.15"/>
    <row r="1674" ht="20.100000000000001" customHeight="1" x14ac:dyDescent="0.15"/>
    <row r="1675" ht="20.100000000000001" customHeight="1" x14ac:dyDescent="0.15"/>
    <row r="1676" ht="20.100000000000001" customHeight="1" x14ac:dyDescent="0.15"/>
    <row r="1677" ht="20.100000000000001" customHeight="1" x14ac:dyDescent="0.15"/>
    <row r="1678" ht="20.100000000000001" customHeight="1" x14ac:dyDescent="0.15"/>
    <row r="1679" ht="20.100000000000001" customHeight="1" x14ac:dyDescent="0.15"/>
    <row r="1680" ht="20.100000000000001" customHeight="1" x14ac:dyDescent="0.15"/>
    <row r="1681" ht="20.100000000000001" customHeight="1" x14ac:dyDescent="0.15"/>
    <row r="1682" ht="20.100000000000001" customHeight="1" x14ac:dyDescent="0.15"/>
    <row r="1683" ht="20.100000000000001" customHeight="1" x14ac:dyDescent="0.15"/>
    <row r="1684" ht="20.100000000000001" customHeight="1" x14ac:dyDescent="0.15"/>
    <row r="1685" ht="20.100000000000001" customHeight="1" x14ac:dyDescent="0.15"/>
    <row r="1686" ht="20.100000000000001" customHeight="1" x14ac:dyDescent="0.15"/>
    <row r="1687" ht="20.100000000000001" customHeight="1" x14ac:dyDescent="0.15"/>
    <row r="1688" ht="20.100000000000001" customHeight="1" x14ac:dyDescent="0.15"/>
    <row r="1689" ht="20.100000000000001" customHeight="1" x14ac:dyDescent="0.15"/>
    <row r="1690" ht="20.100000000000001" customHeight="1" x14ac:dyDescent="0.15"/>
    <row r="1691" ht="20.100000000000001" customHeight="1" x14ac:dyDescent="0.15"/>
    <row r="1692" ht="20.100000000000001" customHeight="1" x14ac:dyDescent="0.15"/>
    <row r="1693" ht="20.100000000000001" customHeight="1" x14ac:dyDescent="0.15"/>
    <row r="1694" ht="20.100000000000001" customHeight="1" x14ac:dyDescent="0.15"/>
    <row r="1695" ht="20.100000000000001" customHeight="1" x14ac:dyDescent="0.15"/>
    <row r="1696" ht="20.100000000000001" customHeight="1" x14ac:dyDescent="0.15"/>
    <row r="1697" ht="20.100000000000001" customHeight="1" x14ac:dyDescent="0.15"/>
    <row r="1698" ht="20.100000000000001" customHeight="1" x14ac:dyDescent="0.15"/>
    <row r="1699" ht="20.100000000000001" customHeight="1" x14ac:dyDescent="0.15"/>
    <row r="1700" ht="20.100000000000001" customHeight="1" x14ac:dyDescent="0.15"/>
    <row r="1701" ht="20.100000000000001" customHeight="1" x14ac:dyDescent="0.15"/>
    <row r="1702" ht="20.100000000000001" customHeight="1" x14ac:dyDescent="0.15"/>
    <row r="1703" ht="20.100000000000001" customHeight="1" x14ac:dyDescent="0.15"/>
    <row r="1704" ht="20.100000000000001" customHeight="1" x14ac:dyDescent="0.15"/>
    <row r="1705" ht="20.100000000000001" customHeight="1" x14ac:dyDescent="0.15"/>
    <row r="1706" ht="20.100000000000001" customHeight="1" x14ac:dyDescent="0.15"/>
    <row r="1707" ht="20.100000000000001" customHeight="1" x14ac:dyDescent="0.15"/>
    <row r="1708" ht="20.100000000000001" customHeight="1" x14ac:dyDescent="0.15"/>
    <row r="1709" ht="20.100000000000001" customHeight="1" x14ac:dyDescent="0.15"/>
    <row r="1710" ht="20.100000000000001" customHeight="1" x14ac:dyDescent="0.15"/>
    <row r="1711" ht="20.100000000000001" customHeight="1" x14ac:dyDescent="0.15"/>
    <row r="1712" ht="20.100000000000001" customHeight="1" x14ac:dyDescent="0.15"/>
    <row r="1713" ht="20.100000000000001" customHeight="1" x14ac:dyDescent="0.15"/>
    <row r="1714" ht="20.100000000000001" customHeight="1" x14ac:dyDescent="0.15"/>
    <row r="1715" ht="20.100000000000001" customHeight="1" x14ac:dyDescent="0.15"/>
    <row r="1716" ht="20.100000000000001" customHeight="1" x14ac:dyDescent="0.15"/>
    <row r="1717" ht="20.100000000000001" customHeight="1" x14ac:dyDescent="0.15"/>
    <row r="1718" ht="20.100000000000001" customHeight="1" x14ac:dyDescent="0.15"/>
    <row r="1719" ht="20.100000000000001" customHeight="1" x14ac:dyDescent="0.15"/>
    <row r="1720" ht="20.100000000000001" customHeight="1" x14ac:dyDescent="0.15"/>
    <row r="1721" ht="20.100000000000001" customHeight="1" x14ac:dyDescent="0.15"/>
    <row r="1722" ht="20.100000000000001" customHeight="1" x14ac:dyDescent="0.15"/>
    <row r="1723" ht="20.100000000000001" customHeight="1" x14ac:dyDescent="0.15"/>
    <row r="1724" ht="20.100000000000001" customHeight="1" x14ac:dyDescent="0.15"/>
    <row r="1725" ht="20.100000000000001" customHeight="1" x14ac:dyDescent="0.15"/>
    <row r="1726" ht="20.100000000000001" customHeight="1" x14ac:dyDescent="0.15"/>
    <row r="1727" ht="20.100000000000001" customHeight="1" x14ac:dyDescent="0.15"/>
    <row r="1728" ht="20.100000000000001" customHeight="1" x14ac:dyDescent="0.15"/>
    <row r="1729" ht="20.100000000000001" customHeight="1" x14ac:dyDescent="0.15"/>
    <row r="1730" ht="20.100000000000001" customHeight="1" x14ac:dyDescent="0.15"/>
    <row r="1731" ht="20.100000000000001" customHeight="1" x14ac:dyDescent="0.15"/>
    <row r="1732" ht="20.100000000000001" customHeight="1" x14ac:dyDescent="0.15"/>
    <row r="1733" ht="20.100000000000001" customHeight="1" x14ac:dyDescent="0.15"/>
    <row r="1734" ht="20.100000000000001" customHeight="1" x14ac:dyDescent="0.15"/>
    <row r="1735" ht="20.100000000000001" customHeight="1" x14ac:dyDescent="0.15"/>
    <row r="1736" ht="20.100000000000001" customHeight="1" x14ac:dyDescent="0.15"/>
    <row r="1737" ht="20.100000000000001" customHeight="1" x14ac:dyDescent="0.15"/>
    <row r="1738" ht="20.100000000000001" customHeight="1" x14ac:dyDescent="0.15"/>
    <row r="1739" ht="20.100000000000001" customHeight="1" x14ac:dyDescent="0.15"/>
    <row r="1740" ht="20.100000000000001" customHeight="1" x14ac:dyDescent="0.15"/>
    <row r="1741" ht="20.100000000000001" customHeight="1" x14ac:dyDescent="0.15"/>
    <row r="1742" ht="20.100000000000001" customHeight="1" x14ac:dyDescent="0.15"/>
    <row r="1743" ht="20.100000000000001" customHeight="1" x14ac:dyDescent="0.15"/>
    <row r="1744" ht="20.100000000000001" customHeight="1" x14ac:dyDescent="0.15"/>
    <row r="1745" ht="20.100000000000001" customHeight="1" x14ac:dyDescent="0.15"/>
    <row r="1746" ht="20.100000000000001" customHeight="1" x14ac:dyDescent="0.15"/>
    <row r="1747" ht="20.100000000000001" customHeight="1" x14ac:dyDescent="0.15"/>
    <row r="1748" ht="20.100000000000001" customHeight="1" x14ac:dyDescent="0.15"/>
    <row r="1749" ht="20.100000000000001" customHeight="1" x14ac:dyDescent="0.15"/>
    <row r="1750" ht="20.100000000000001" customHeight="1" x14ac:dyDescent="0.15"/>
    <row r="1751" ht="20.100000000000001" customHeight="1" x14ac:dyDescent="0.15"/>
    <row r="1752" ht="20.100000000000001" customHeight="1" x14ac:dyDescent="0.15"/>
    <row r="1753" ht="20.100000000000001" customHeight="1" x14ac:dyDescent="0.15"/>
    <row r="1754" ht="20.100000000000001" customHeight="1" x14ac:dyDescent="0.15"/>
    <row r="1755" ht="20.100000000000001" customHeight="1" x14ac:dyDescent="0.15"/>
    <row r="1756" ht="20.100000000000001" customHeight="1" x14ac:dyDescent="0.15"/>
    <row r="1757" ht="20.100000000000001" customHeight="1" x14ac:dyDescent="0.15"/>
    <row r="1758" ht="20.100000000000001" customHeight="1" x14ac:dyDescent="0.15"/>
    <row r="1759" ht="20.100000000000001" customHeight="1" x14ac:dyDescent="0.15"/>
    <row r="1760" ht="20.100000000000001" customHeight="1" x14ac:dyDescent="0.15"/>
    <row r="1761" ht="20.100000000000001" customHeight="1" x14ac:dyDescent="0.15"/>
    <row r="1762" ht="20.100000000000001" customHeight="1" x14ac:dyDescent="0.15"/>
    <row r="1763" ht="20.100000000000001" customHeight="1" x14ac:dyDescent="0.15"/>
    <row r="1764" ht="20.100000000000001" customHeight="1" x14ac:dyDescent="0.15"/>
    <row r="1765" ht="20.100000000000001" customHeight="1" x14ac:dyDescent="0.15"/>
    <row r="1766" ht="20.100000000000001" customHeight="1" x14ac:dyDescent="0.15"/>
    <row r="1767" ht="20.100000000000001" customHeight="1" x14ac:dyDescent="0.15"/>
    <row r="1768" ht="20.100000000000001" customHeight="1" x14ac:dyDescent="0.15"/>
    <row r="1769" ht="20.100000000000001" customHeight="1" x14ac:dyDescent="0.15"/>
    <row r="1770" ht="20.100000000000001" customHeight="1" x14ac:dyDescent="0.15"/>
    <row r="1771" ht="20.100000000000001" customHeight="1" x14ac:dyDescent="0.15"/>
    <row r="1772" ht="20.100000000000001" customHeight="1" x14ac:dyDescent="0.15"/>
    <row r="1773" ht="20.100000000000001" customHeight="1" x14ac:dyDescent="0.15"/>
    <row r="1774" ht="20.100000000000001" customHeight="1" x14ac:dyDescent="0.15"/>
    <row r="1775" ht="20.100000000000001" customHeight="1" x14ac:dyDescent="0.15"/>
    <row r="1776" ht="20.100000000000001" customHeight="1" x14ac:dyDescent="0.15"/>
    <row r="1777" ht="20.100000000000001" customHeight="1" x14ac:dyDescent="0.15"/>
    <row r="1778" ht="20.100000000000001" customHeight="1" x14ac:dyDescent="0.15"/>
    <row r="1779" ht="20.100000000000001" customHeight="1" x14ac:dyDescent="0.15"/>
    <row r="1780" ht="20.100000000000001" customHeight="1" x14ac:dyDescent="0.15"/>
    <row r="1781" ht="20.100000000000001" customHeight="1" x14ac:dyDescent="0.15"/>
    <row r="1782" ht="20.100000000000001" customHeight="1" x14ac:dyDescent="0.15"/>
    <row r="1783" ht="20.100000000000001" customHeight="1" x14ac:dyDescent="0.15"/>
    <row r="1784" ht="20.100000000000001" customHeight="1" x14ac:dyDescent="0.15"/>
    <row r="1785" ht="20.100000000000001" customHeight="1" x14ac:dyDescent="0.15"/>
    <row r="1786" ht="20.100000000000001" customHeight="1" x14ac:dyDescent="0.15"/>
    <row r="1787" ht="20.100000000000001" customHeight="1" x14ac:dyDescent="0.15"/>
    <row r="1788" ht="20.100000000000001" customHeight="1" x14ac:dyDescent="0.15"/>
    <row r="1789" ht="20.100000000000001" customHeight="1" x14ac:dyDescent="0.15"/>
    <row r="1790" ht="20.100000000000001" customHeight="1" x14ac:dyDescent="0.15"/>
    <row r="1791" ht="20.100000000000001" customHeight="1" x14ac:dyDescent="0.15"/>
    <row r="1792" ht="20.100000000000001" customHeight="1" x14ac:dyDescent="0.15"/>
    <row r="1793" ht="20.100000000000001" customHeight="1" x14ac:dyDescent="0.15"/>
    <row r="1794" ht="20.100000000000001" customHeight="1" x14ac:dyDescent="0.15"/>
    <row r="1795" ht="20.100000000000001" customHeight="1" x14ac:dyDescent="0.15"/>
    <row r="1796" ht="20.100000000000001" customHeight="1" x14ac:dyDescent="0.15"/>
    <row r="1797" ht="20.100000000000001" customHeight="1" x14ac:dyDescent="0.15"/>
    <row r="1798" ht="20.100000000000001" customHeight="1" x14ac:dyDescent="0.15"/>
    <row r="1799" ht="20.100000000000001" customHeight="1" x14ac:dyDescent="0.15"/>
    <row r="1800" ht="20.100000000000001" customHeight="1" x14ac:dyDescent="0.15"/>
    <row r="1801" ht="20.100000000000001" customHeight="1" x14ac:dyDescent="0.15"/>
    <row r="1802" ht="20.100000000000001" customHeight="1" x14ac:dyDescent="0.15"/>
    <row r="1803" ht="20.100000000000001" customHeight="1" x14ac:dyDescent="0.15"/>
    <row r="1804" ht="20.100000000000001" customHeight="1" x14ac:dyDescent="0.15"/>
    <row r="1805" ht="20.100000000000001" customHeight="1" x14ac:dyDescent="0.15"/>
    <row r="1806" ht="20.100000000000001" customHeight="1" x14ac:dyDescent="0.15"/>
    <row r="1807" ht="20.100000000000001" customHeight="1" x14ac:dyDescent="0.15"/>
    <row r="1808" ht="20.100000000000001" customHeight="1" x14ac:dyDescent="0.15"/>
    <row r="1809" ht="20.100000000000001" customHeight="1" x14ac:dyDescent="0.15"/>
    <row r="1810" ht="20.100000000000001" customHeight="1" x14ac:dyDescent="0.15"/>
    <row r="1811" ht="20.100000000000001" customHeight="1" x14ac:dyDescent="0.15"/>
    <row r="1812" ht="20.100000000000001" customHeight="1" x14ac:dyDescent="0.15"/>
    <row r="1813" ht="20.100000000000001" customHeight="1" x14ac:dyDescent="0.15"/>
    <row r="1814" ht="20.100000000000001" customHeight="1" x14ac:dyDescent="0.15"/>
    <row r="1815" ht="20.100000000000001" customHeight="1" x14ac:dyDescent="0.15"/>
    <row r="1816" ht="20.100000000000001" customHeight="1" x14ac:dyDescent="0.15"/>
    <row r="1817" ht="20.100000000000001" customHeight="1" x14ac:dyDescent="0.15"/>
    <row r="1818" ht="20.100000000000001" customHeight="1" x14ac:dyDescent="0.15"/>
    <row r="1819" ht="20.100000000000001" customHeight="1" x14ac:dyDescent="0.15"/>
    <row r="1820" ht="20.100000000000001" customHeight="1" x14ac:dyDescent="0.15"/>
    <row r="1821" ht="20.100000000000001" customHeight="1" x14ac:dyDescent="0.15"/>
    <row r="1822" ht="20.100000000000001" customHeight="1" x14ac:dyDescent="0.15"/>
    <row r="1823" ht="20.100000000000001" customHeight="1" x14ac:dyDescent="0.15"/>
    <row r="1824" ht="20.100000000000001" customHeight="1" x14ac:dyDescent="0.15"/>
    <row r="1825" ht="20.100000000000001" customHeight="1" x14ac:dyDescent="0.15"/>
    <row r="1826" ht="20.100000000000001" customHeight="1" x14ac:dyDescent="0.15"/>
    <row r="1827" ht="20.100000000000001" customHeight="1" x14ac:dyDescent="0.15"/>
    <row r="1828" ht="20.100000000000001" customHeight="1" x14ac:dyDescent="0.15"/>
    <row r="1829" ht="20.100000000000001" customHeight="1" x14ac:dyDescent="0.15"/>
    <row r="1830" ht="20.100000000000001" customHeight="1" x14ac:dyDescent="0.15"/>
    <row r="1831" ht="20.100000000000001" customHeight="1" x14ac:dyDescent="0.15"/>
    <row r="1832" ht="20.100000000000001" customHeight="1" x14ac:dyDescent="0.15"/>
    <row r="1833" ht="20.100000000000001" customHeight="1" x14ac:dyDescent="0.15"/>
    <row r="1834" ht="20.100000000000001" customHeight="1" x14ac:dyDescent="0.15"/>
    <row r="1835" ht="20.100000000000001" customHeight="1" x14ac:dyDescent="0.15"/>
    <row r="1836" ht="20.100000000000001" customHeight="1" x14ac:dyDescent="0.15"/>
    <row r="1837" ht="20.100000000000001" customHeight="1" x14ac:dyDescent="0.15"/>
    <row r="1838" ht="20.100000000000001" customHeight="1" x14ac:dyDescent="0.15"/>
    <row r="1839" ht="20.100000000000001" customHeight="1" x14ac:dyDescent="0.15"/>
    <row r="1840" ht="20.100000000000001" customHeight="1" x14ac:dyDescent="0.15"/>
    <row r="1841" ht="20.100000000000001" customHeight="1" x14ac:dyDescent="0.15"/>
    <row r="1842" ht="20.100000000000001" customHeight="1" x14ac:dyDescent="0.15"/>
    <row r="1843" ht="20.100000000000001" customHeight="1" x14ac:dyDescent="0.15"/>
    <row r="1844" ht="20.100000000000001" customHeight="1" x14ac:dyDescent="0.15"/>
    <row r="1845" ht="20.100000000000001" customHeight="1" x14ac:dyDescent="0.15"/>
    <row r="1846" ht="20.100000000000001" customHeight="1" x14ac:dyDescent="0.15"/>
    <row r="1847" ht="20.100000000000001" customHeight="1" x14ac:dyDescent="0.15"/>
    <row r="1848" ht="20.100000000000001" customHeight="1" x14ac:dyDescent="0.15"/>
    <row r="1849" ht="20.100000000000001" customHeight="1" x14ac:dyDescent="0.15"/>
    <row r="1850" ht="20.100000000000001" customHeight="1" x14ac:dyDescent="0.15"/>
    <row r="1851" ht="20.100000000000001" customHeight="1" x14ac:dyDescent="0.15"/>
    <row r="1852" ht="20.100000000000001" customHeight="1" x14ac:dyDescent="0.15"/>
    <row r="1853" ht="20.100000000000001" customHeight="1" x14ac:dyDescent="0.15"/>
    <row r="1854" ht="20.100000000000001" customHeight="1" x14ac:dyDescent="0.15"/>
    <row r="1855" ht="20.100000000000001" customHeight="1" x14ac:dyDescent="0.15"/>
    <row r="1856" ht="20.100000000000001" customHeight="1" x14ac:dyDescent="0.15"/>
    <row r="1857" ht="20.100000000000001" customHeight="1" x14ac:dyDescent="0.15"/>
    <row r="1858" ht="20.100000000000001" customHeight="1" x14ac:dyDescent="0.15"/>
    <row r="1859" ht="20.100000000000001" customHeight="1" x14ac:dyDescent="0.15"/>
    <row r="1860" ht="20.100000000000001" customHeight="1" x14ac:dyDescent="0.15"/>
    <row r="1861" ht="20.100000000000001" customHeight="1" x14ac:dyDescent="0.15"/>
    <row r="1862" ht="20.100000000000001" customHeight="1" x14ac:dyDescent="0.15"/>
    <row r="1863" ht="20.100000000000001" customHeight="1" x14ac:dyDescent="0.15"/>
    <row r="1864" ht="20.100000000000001" customHeight="1" x14ac:dyDescent="0.15"/>
    <row r="1865" ht="20.100000000000001" customHeight="1" x14ac:dyDescent="0.15"/>
    <row r="1866" ht="20.100000000000001" customHeight="1" x14ac:dyDescent="0.15"/>
    <row r="1867" ht="20.100000000000001" customHeight="1" x14ac:dyDescent="0.15"/>
    <row r="1868" ht="20.100000000000001" customHeight="1" x14ac:dyDescent="0.15"/>
    <row r="1869" ht="20.100000000000001" customHeight="1" x14ac:dyDescent="0.15"/>
    <row r="1870" ht="20.100000000000001" customHeight="1" x14ac:dyDescent="0.15"/>
    <row r="1871" ht="20.100000000000001" customHeight="1" x14ac:dyDescent="0.15"/>
    <row r="1872" ht="20.100000000000001" customHeight="1" x14ac:dyDescent="0.15"/>
    <row r="1873" ht="20.100000000000001" customHeight="1" x14ac:dyDescent="0.15"/>
    <row r="1874" ht="20.100000000000001" customHeight="1" x14ac:dyDescent="0.15"/>
    <row r="1875" ht="20.100000000000001" customHeight="1" x14ac:dyDescent="0.15"/>
    <row r="1876" ht="20.100000000000001" customHeight="1" x14ac:dyDescent="0.15"/>
    <row r="1877" ht="20.100000000000001" customHeight="1" x14ac:dyDescent="0.15"/>
    <row r="1878" ht="20.100000000000001" customHeight="1" x14ac:dyDescent="0.15"/>
    <row r="1879" ht="20.100000000000001" customHeight="1" x14ac:dyDescent="0.15"/>
    <row r="1880" ht="20.100000000000001" customHeight="1" x14ac:dyDescent="0.15"/>
    <row r="1881" ht="20.100000000000001" customHeight="1" x14ac:dyDescent="0.15"/>
    <row r="1882" ht="20.100000000000001" customHeight="1" x14ac:dyDescent="0.15"/>
    <row r="1883" ht="20.100000000000001" customHeight="1" x14ac:dyDescent="0.15"/>
    <row r="1884" ht="20.100000000000001" customHeight="1" x14ac:dyDescent="0.15"/>
    <row r="1885" ht="20.100000000000001" customHeight="1" x14ac:dyDescent="0.15"/>
    <row r="1886" ht="20.100000000000001" customHeight="1" x14ac:dyDescent="0.15"/>
    <row r="1887" ht="20.100000000000001" customHeight="1" x14ac:dyDescent="0.15"/>
    <row r="1888" ht="20.100000000000001" customHeight="1" x14ac:dyDescent="0.15"/>
    <row r="1889" ht="20.100000000000001" customHeight="1" x14ac:dyDescent="0.15"/>
    <row r="1890" ht="20.100000000000001" customHeight="1" x14ac:dyDescent="0.15"/>
    <row r="1891" ht="20.100000000000001" customHeight="1" x14ac:dyDescent="0.15"/>
    <row r="1892" ht="20.100000000000001" customHeight="1" x14ac:dyDescent="0.15"/>
    <row r="1893" ht="20.100000000000001" customHeight="1" x14ac:dyDescent="0.15"/>
    <row r="1894" ht="20.100000000000001" customHeight="1" x14ac:dyDescent="0.15"/>
    <row r="1895" ht="20.100000000000001" customHeight="1" x14ac:dyDescent="0.15"/>
    <row r="1896" ht="20.100000000000001" customHeight="1" x14ac:dyDescent="0.15"/>
    <row r="1897" ht="20.100000000000001" customHeight="1" x14ac:dyDescent="0.15"/>
    <row r="1898" ht="20.100000000000001" customHeight="1" x14ac:dyDescent="0.15"/>
    <row r="1899" ht="20.100000000000001" customHeight="1" x14ac:dyDescent="0.15"/>
    <row r="1900" ht="20.100000000000001" customHeight="1" x14ac:dyDescent="0.15"/>
    <row r="1901" ht="20.100000000000001" customHeight="1" x14ac:dyDescent="0.15"/>
    <row r="1902" ht="20.100000000000001" customHeight="1" x14ac:dyDescent="0.15"/>
    <row r="1903" ht="20.100000000000001" customHeight="1" x14ac:dyDescent="0.15"/>
    <row r="1904" ht="20.100000000000001" customHeight="1" x14ac:dyDescent="0.15"/>
    <row r="1905" ht="20.100000000000001" customHeight="1" x14ac:dyDescent="0.15"/>
    <row r="1906" ht="20.100000000000001" customHeight="1" x14ac:dyDescent="0.15"/>
    <row r="1907" ht="20.100000000000001" customHeight="1" x14ac:dyDescent="0.15"/>
    <row r="1908" ht="20.100000000000001" customHeight="1" x14ac:dyDescent="0.15"/>
    <row r="1909" ht="20.100000000000001" customHeight="1" x14ac:dyDescent="0.15"/>
    <row r="1910" ht="20.100000000000001" customHeight="1" x14ac:dyDescent="0.15"/>
    <row r="1911" ht="20.100000000000001" customHeight="1" x14ac:dyDescent="0.15"/>
    <row r="1912" ht="20.100000000000001" customHeight="1" x14ac:dyDescent="0.15"/>
    <row r="1913" ht="20.100000000000001" customHeight="1" x14ac:dyDescent="0.15"/>
    <row r="1914" ht="20.100000000000001" customHeight="1" x14ac:dyDescent="0.15"/>
    <row r="1915" ht="20.100000000000001" customHeight="1" x14ac:dyDescent="0.15"/>
    <row r="1916" ht="20.100000000000001" customHeight="1" x14ac:dyDescent="0.15"/>
    <row r="1917" ht="20.100000000000001" customHeight="1" x14ac:dyDescent="0.15"/>
    <row r="1918" ht="20.100000000000001" customHeight="1" x14ac:dyDescent="0.15"/>
    <row r="1919" ht="20.100000000000001" customHeight="1" x14ac:dyDescent="0.15"/>
    <row r="1920" ht="20.100000000000001" customHeight="1" x14ac:dyDescent="0.15"/>
    <row r="1921" ht="20.100000000000001" customHeight="1" x14ac:dyDescent="0.15"/>
    <row r="1922" ht="20.100000000000001" customHeight="1" x14ac:dyDescent="0.15"/>
    <row r="1923" ht="20.100000000000001" customHeight="1" x14ac:dyDescent="0.15"/>
    <row r="1924" ht="20.100000000000001" customHeight="1" x14ac:dyDescent="0.15"/>
    <row r="1925" ht="20.100000000000001" customHeight="1" x14ac:dyDescent="0.15"/>
    <row r="1926" ht="20.100000000000001" customHeight="1" x14ac:dyDescent="0.15"/>
    <row r="1927" ht="20.100000000000001" customHeight="1" x14ac:dyDescent="0.15"/>
    <row r="1928" ht="20.100000000000001" customHeight="1" x14ac:dyDescent="0.15"/>
    <row r="1929" ht="20.100000000000001" customHeight="1" x14ac:dyDescent="0.15"/>
    <row r="1930" ht="20.100000000000001" customHeight="1" x14ac:dyDescent="0.15"/>
    <row r="1931" ht="20.100000000000001" customHeight="1" x14ac:dyDescent="0.15"/>
    <row r="1932" ht="20.100000000000001" customHeight="1" x14ac:dyDescent="0.15"/>
    <row r="1933" ht="20.100000000000001" customHeight="1" x14ac:dyDescent="0.15"/>
    <row r="1934" ht="20.100000000000001" customHeight="1" x14ac:dyDescent="0.15"/>
    <row r="1935" ht="20.100000000000001" customHeight="1" x14ac:dyDescent="0.15"/>
    <row r="1936" ht="20.100000000000001" customHeight="1" x14ac:dyDescent="0.15"/>
    <row r="1937" ht="20.100000000000001" customHeight="1" x14ac:dyDescent="0.15"/>
    <row r="1938" ht="20.100000000000001" customHeight="1" x14ac:dyDescent="0.15"/>
    <row r="1939" ht="20.100000000000001" customHeight="1" x14ac:dyDescent="0.15"/>
    <row r="1940" ht="20.100000000000001" customHeight="1" x14ac:dyDescent="0.15"/>
    <row r="1941" ht="20.100000000000001" customHeight="1" x14ac:dyDescent="0.15"/>
    <row r="1942" ht="20.100000000000001" customHeight="1" x14ac:dyDescent="0.15"/>
    <row r="1943" ht="20.100000000000001" customHeight="1" x14ac:dyDescent="0.15"/>
    <row r="1944" ht="20.100000000000001" customHeight="1" x14ac:dyDescent="0.15"/>
    <row r="1945" ht="20.100000000000001" customHeight="1" x14ac:dyDescent="0.15"/>
    <row r="1946" ht="20.100000000000001" customHeight="1" x14ac:dyDescent="0.15"/>
    <row r="1947" ht="20.100000000000001" customHeight="1" x14ac:dyDescent="0.15"/>
    <row r="1948" ht="20.100000000000001" customHeight="1" x14ac:dyDescent="0.15"/>
    <row r="1949" ht="20.100000000000001" customHeight="1" x14ac:dyDescent="0.15"/>
    <row r="1950" ht="20.100000000000001" customHeight="1" x14ac:dyDescent="0.15"/>
    <row r="1951" ht="20.100000000000001" customHeight="1" x14ac:dyDescent="0.15"/>
    <row r="1952" ht="20.100000000000001" customHeight="1" x14ac:dyDescent="0.15"/>
    <row r="1953" ht="20.100000000000001" customHeight="1" x14ac:dyDescent="0.15"/>
    <row r="1954" ht="20.100000000000001" customHeight="1" x14ac:dyDescent="0.15"/>
    <row r="1955" ht="20.100000000000001" customHeight="1" x14ac:dyDescent="0.15"/>
    <row r="1956" ht="20.100000000000001" customHeight="1" x14ac:dyDescent="0.15"/>
    <row r="1957" ht="20.100000000000001" customHeight="1" x14ac:dyDescent="0.15"/>
    <row r="1958" ht="20.100000000000001" customHeight="1" x14ac:dyDescent="0.15"/>
    <row r="1959" ht="20.100000000000001" customHeight="1" x14ac:dyDescent="0.15"/>
    <row r="1960" ht="20.100000000000001" customHeight="1" x14ac:dyDescent="0.15"/>
    <row r="1961" ht="20.100000000000001" customHeight="1" x14ac:dyDescent="0.15"/>
    <row r="1962" ht="20.100000000000001" customHeight="1" x14ac:dyDescent="0.15"/>
    <row r="1963" ht="20.100000000000001" customHeight="1" x14ac:dyDescent="0.15"/>
    <row r="1964" ht="20.100000000000001" customHeight="1" x14ac:dyDescent="0.15"/>
    <row r="1965" ht="20.100000000000001" customHeight="1" x14ac:dyDescent="0.15"/>
    <row r="1966" ht="20.100000000000001" customHeight="1" x14ac:dyDescent="0.15"/>
    <row r="1967" ht="20.100000000000001" customHeight="1" x14ac:dyDescent="0.15"/>
    <row r="1968" ht="20.100000000000001" customHeight="1" x14ac:dyDescent="0.15"/>
    <row r="1969" ht="20.100000000000001" customHeight="1" x14ac:dyDescent="0.15"/>
    <row r="1970" ht="20.100000000000001" customHeight="1" x14ac:dyDescent="0.15"/>
    <row r="1971" ht="20.100000000000001" customHeight="1" x14ac:dyDescent="0.15"/>
    <row r="1972" ht="20.100000000000001" customHeight="1" x14ac:dyDescent="0.15"/>
    <row r="1973" ht="20.100000000000001" customHeight="1" x14ac:dyDescent="0.15"/>
    <row r="1974" ht="20.100000000000001" customHeight="1" x14ac:dyDescent="0.15"/>
    <row r="1975" ht="20.100000000000001" customHeight="1" x14ac:dyDescent="0.15"/>
    <row r="1976" ht="20.100000000000001" customHeight="1" x14ac:dyDescent="0.15"/>
    <row r="1977" ht="20.100000000000001" customHeight="1" x14ac:dyDescent="0.15"/>
    <row r="1978" ht="20.100000000000001" customHeight="1" x14ac:dyDescent="0.15"/>
    <row r="1979" ht="20.100000000000001" customHeight="1" x14ac:dyDescent="0.15"/>
    <row r="1980" ht="20.100000000000001" customHeight="1" x14ac:dyDescent="0.15"/>
    <row r="1981" ht="20.100000000000001" customHeight="1" x14ac:dyDescent="0.15"/>
    <row r="1982" ht="20.100000000000001" customHeight="1" x14ac:dyDescent="0.15"/>
    <row r="1983" ht="20.100000000000001" customHeight="1" x14ac:dyDescent="0.15"/>
    <row r="1984" ht="20.100000000000001" customHeight="1" x14ac:dyDescent="0.15"/>
    <row r="1985" ht="20.100000000000001" customHeight="1" x14ac:dyDescent="0.15"/>
    <row r="1986" ht="20.100000000000001" customHeight="1" x14ac:dyDescent="0.15"/>
    <row r="1987" ht="20.100000000000001" customHeight="1" x14ac:dyDescent="0.15"/>
    <row r="1988" ht="20.100000000000001" customHeight="1" x14ac:dyDescent="0.15"/>
    <row r="1989" ht="20.100000000000001" customHeight="1" x14ac:dyDescent="0.15"/>
    <row r="1990" ht="20.100000000000001" customHeight="1" x14ac:dyDescent="0.15"/>
    <row r="1991" ht="20.100000000000001" customHeight="1" x14ac:dyDescent="0.15"/>
    <row r="1992" ht="20.100000000000001" customHeight="1" x14ac:dyDescent="0.15"/>
    <row r="1993" ht="20.100000000000001" customHeight="1" x14ac:dyDescent="0.15"/>
    <row r="1994" ht="20.100000000000001" customHeight="1" x14ac:dyDescent="0.15"/>
    <row r="1995" ht="20.100000000000001" customHeight="1" x14ac:dyDescent="0.15"/>
    <row r="1996" ht="20.100000000000001" customHeight="1" x14ac:dyDescent="0.15"/>
    <row r="1997" ht="20.100000000000001" customHeight="1" x14ac:dyDescent="0.15"/>
    <row r="1998" ht="20.100000000000001" customHeight="1" x14ac:dyDescent="0.15"/>
    <row r="1999" ht="20.100000000000001" customHeight="1" x14ac:dyDescent="0.15"/>
    <row r="2000" ht="20.100000000000001" customHeight="1" x14ac:dyDescent="0.15"/>
    <row r="2001" ht="20.100000000000001" customHeight="1" x14ac:dyDescent="0.15"/>
    <row r="2002" ht="20.100000000000001" customHeight="1" x14ac:dyDescent="0.15"/>
    <row r="2003" ht="20.100000000000001" customHeight="1" x14ac:dyDescent="0.15"/>
    <row r="2004" ht="20.100000000000001" customHeight="1" x14ac:dyDescent="0.15"/>
    <row r="2005" ht="20.100000000000001" customHeight="1" x14ac:dyDescent="0.15"/>
    <row r="2006" ht="20.100000000000001" customHeight="1" x14ac:dyDescent="0.15"/>
    <row r="2007" ht="20.100000000000001" customHeight="1" x14ac:dyDescent="0.15"/>
    <row r="2008" ht="20.100000000000001" customHeight="1" x14ac:dyDescent="0.15"/>
    <row r="2009" ht="20.100000000000001" customHeight="1" x14ac:dyDescent="0.15"/>
    <row r="2010" ht="20.100000000000001" customHeight="1" x14ac:dyDescent="0.15"/>
    <row r="2011" ht="20.100000000000001" customHeight="1" x14ac:dyDescent="0.15"/>
    <row r="2012" ht="20.100000000000001" customHeight="1" x14ac:dyDescent="0.15"/>
    <row r="2013" ht="20.100000000000001" customHeight="1" x14ac:dyDescent="0.15"/>
    <row r="2014" ht="20.100000000000001" customHeight="1" x14ac:dyDescent="0.15"/>
    <row r="2015" ht="20.100000000000001" customHeight="1" x14ac:dyDescent="0.15"/>
    <row r="2016" ht="20.100000000000001" customHeight="1" x14ac:dyDescent="0.15"/>
    <row r="2017" ht="20.100000000000001" customHeight="1" x14ac:dyDescent="0.15"/>
    <row r="2018" ht="20.100000000000001" customHeight="1" x14ac:dyDescent="0.15"/>
    <row r="2019" ht="20.100000000000001" customHeight="1" x14ac:dyDescent="0.15"/>
    <row r="2020" ht="20.100000000000001" customHeight="1" x14ac:dyDescent="0.15"/>
    <row r="2021" ht="20.100000000000001" customHeight="1" x14ac:dyDescent="0.15"/>
    <row r="2022" ht="20.100000000000001" customHeight="1" x14ac:dyDescent="0.15"/>
    <row r="2023" ht="20.100000000000001" customHeight="1" x14ac:dyDescent="0.15"/>
    <row r="2024" ht="20.100000000000001" customHeight="1" x14ac:dyDescent="0.15"/>
    <row r="2025" ht="20.100000000000001" customHeight="1" x14ac:dyDescent="0.15"/>
    <row r="2026" ht="20.100000000000001" customHeight="1" x14ac:dyDescent="0.15"/>
    <row r="2027" ht="20.100000000000001" customHeight="1" x14ac:dyDescent="0.15"/>
    <row r="2028" ht="20.100000000000001" customHeight="1" x14ac:dyDescent="0.15"/>
    <row r="2029" ht="20.100000000000001" customHeight="1" x14ac:dyDescent="0.15"/>
    <row r="2030" ht="20.100000000000001" customHeight="1" x14ac:dyDescent="0.15"/>
    <row r="2031" ht="20.100000000000001" customHeight="1" x14ac:dyDescent="0.15"/>
    <row r="2032" ht="20.100000000000001" customHeight="1" x14ac:dyDescent="0.15"/>
    <row r="2033" ht="20.100000000000001" customHeight="1" x14ac:dyDescent="0.15"/>
    <row r="2034" ht="20.100000000000001" customHeight="1" x14ac:dyDescent="0.15"/>
    <row r="2035" ht="20.100000000000001" customHeight="1" x14ac:dyDescent="0.15"/>
    <row r="2036" ht="20.100000000000001" customHeight="1" x14ac:dyDescent="0.15"/>
    <row r="2037" ht="20.100000000000001" customHeight="1" x14ac:dyDescent="0.15"/>
    <row r="2038" ht="20.100000000000001" customHeight="1" x14ac:dyDescent="0.15"/>
    <row r="2039" ht="20.100000000000001" customHeight="1" x14ac:dyDescent="0.15"/>
    <row r="2040" ht="20.100000000000001" customHeight="1" x14ac:dyDescent="0.15"/>
    <row r="2041" ht="20.100000000000001" customHeight="1" x14ac:dyDescent="0.15"/>
    <row r="2042" ht="20.100000000000001" customHeight="1" x14ac:dyDescent="0.15"/>
    <row r="2043" ht="20.100000000000001" customHeight="1" x14ac:dyDescent="0.15"/>
    <row r="2044" ht="20.100000000000001" customHeight="1" x14ac:dyDescent="0.15"/>
    <row r="2045" ht="20.100000000000001" customHeight="1" x14ac:dyDescent="0.15"/>
    <row r="2046" ht="20.100000000000001" customHeight="1" x14ac:dyDescent="0.15"/>
    <row r="2047" ht="20.100000000000001" customHeight="1" x14ac:dyDescent="0.15"/>
    <row r="2048" ht="20.100000000000001" customHeight="1" x14ac:dyDescent="0.15"/>
    <row r="2049" ht="20.100000000000001" customHeight="1" x14ac:dyDescent="0.15"/>
    <row r="2050" ht="20.100000000000001" customHeight="1" x14ac:dyDescent="0.15"/>
    <row r="2051" ht="20.100000000000001" customHeight="1" x14ac:dyDescent="0.15"/>
    <row r="2052" ht="20.100000000000001" customHeight="1" x14ac:dyDescent="0.15"/>
    <row r="2053" ht="20.100000000000001" customHeight="1" x14ac:dyDescent="0.15"/>
    <row r="2054" ht="20.100000000000001" customHeight="1" x14ac:dyDescent="0.15"/>
    <row r="2055" ht="20.100000000000001" customHeight="1" x14ac:dyDescent="0.15"/>
    <row r="2056" ht="20.100000000000001" customHeight="1" x14ac:dyDescent="0.15"/>
    <row r="2057" ht="20.100000000000001" customHeight="1" x14ac:dyDescent="0.15"/>
    <row r="2058" ht="20.100000000000001" customHeight="1" x14ac:dyDescent="0.15"/>
    <row r="2059" ht="20.100000000000001" customHeight="1" x14ac:dyDescent="0.15"/>
    <row r="2060" ht="20.100000000000001" customHeight="1" x14ac:dyDescent="0.15"/>
    <row r="2061" ht="20.100000000000001" customHeight="1" x14ac:dyDescent="0.15"/>
    <row r="2062" ht="20.100000000000001" customHeight="1" x14ac:dyDescent="0.15"/>
    <row r="2063" ht="20.100000000000001" customHeight="1" x14ac:dyDescent="0.15"/>
    <row r="2064" ht="20.100000000000001" customHeight="1" x14ac:dyDescent="0.15"/>
    <row r="2065" ht="20.100000000000001" customHeight="1" x14ac:dyDescent="0.15"/>
    <row r="2066" ht="20.100000000000001" customHeight="1" x14ac:dyDescent="0.15"/>
    <row r="2067" ht="20.100000000000001" customHeight="1" x14ac:dyDescent="0.15"/>
    <row r="2068" ht="20.100000000000001" customHeight="1" x14ac:dyDescent="0.15"/>
    <row r="2069" ht="20.100000000000001" customHeight="1" x14ac:dyDescent="0.15"/>
    <row r="2070" ht="20.100000000000001" customHeight="1" x14ac:dyDescent="0.15"/>
    <row r="2071" ht="20.100000000000001" customHeight="1" x14ac:dyDescent="0.15"/>
    <row r="2072" ht="20.100000000000001" customHeight="1" x14ac:dyDescent="0.15"/>
    <row r="2073" ht="20.100000000000001" customHeight="1" x14ac:dyDescent="0.15"/>
    <row r="2074" ht="20.100000000000001" customHeight="1" x14ac:dyDescent="0.15"/>
    <row r="2075" ht="20.100000000000001" customHeight="1" x14ac:dyDescent="0.15"/>
    <row r="2076" ht="20.100000000000001" customHeight="1" x14ac:dyDescent="0.15"/>
    <row r="2077" ht="20.100000000000001" customHeight="1" x14ac:dyDescent="0.15"/>
    <row r="2078" ht="20.100000000000001" customHeight="1" x14ac:dyDescent="0.15"/>
    <row r="2079" ht="20.100000000000001" customHeight="1" x14ac:dyDescent="0.15"/>
    <row r="2080" ht="20.100000000000001" customHeight="1" x14ac:dyDescent="0.15"/>
    <row r="2081" ht="20.100000000000001" customHeight="1" x14ac:dyDescent="0.15"/>
    <row r="2082" ht="20.100000000000001" customHeight="1" x14ac:dyDescent="0.15"/>
    <row r="2083" ht="20.100000000000001" customHeight="1" x14ac:dyDescent="0.15"/>
    <row r="2084" ht="20.100000000000001" customHeight="1" x14ac:dyDescent="0.15"/>
    <row r="2085" ht="20.100000000000001" customHeight="1" x14ac:dyDescent="0.15"/>
    <row r="2086" ht="20.100000000000001" customHeight="1" x14ac:dyDescent="0.15"/>
    <row r="2087" ht="20.100000000000001" customHeight="1" x14ac:dyDescent="0.15"/>
    <row r="2088" ht="20.100000000000001" customHeight="1" x14ac:dyDescent="0.15"/>
    <row r="2089" ht="20.100000000000001" customHeight="1" x14ac:dyDescent="0.15"/>
    <row r="2090" ht="20.100000000000001" customHeight="1" x14ac:dyDescent="0.15"/>
    <row r="2091" ht="20.100000000000001" customHeight="1" x14ac:dyDescent="0.15"/>
    <row r="2092" ht="20.100000000000001" customHeight="1" x14ac:dyDescent="0.15"/>
    <row r="2093" ht="20.100000000000001" customHeight="1" x14ac:dyDescent="0.15"/>
    <row r="2094" ht="20.100000000000001" customHeight="1" x14ac:dyDescent="0.15"/>
    <row r="2095" ht="20.100000000000001" customHeight="1" x14ac:dyDescent="0.15"/>
    <row r="2096" ht="20.100000000000001" customHeight="1" x14ac:dyDescent="0.15"/>
    <row r="2097" ht="20.100000000000001" customHeight="1" x14ac:dyDescent="0.15"/>
    <row r="2098" ht="20.100000000000001" customHeight="1" x14ac:dyDescent="0.15"/>
    <row r="2099" ht="20.100000000000001" customHeight="1" x14ac:dyDescent="0.15"/>
    <row r="2100" ht="20.100000000000001" customHeight="1" x14ac:dyDescent="0.15"/>
    <row r="2101" ht="20.100000000000001" customHeight="1" x14ac:dyDescent="0.15"/>
    <row r="2102" ht="20.100000000000001" customHeight="1" x14ac:dyDescent="0.15"/>
    <row r="2103" ht="20.100000000000001" customHeight="1" x14ac:dyDescent="0.15"/>
    <row r="2104" ht="20.100000000000001" customHeight="1" x14ac:dyDescent="0.15"/>
    <row r="2105" ht="20.100000000000001" customHeight="1" x14ac:dyDescent="0.15"/>
    <row r="2106" ht="20.100000000000001" customHeight="1" x14ac:dyDescent="0.15"/>
    <row r="2107" ht="20.100000000000001" customHeight="1" x14ac:dyDescent="0.15"/>
    <row r="2108" ht="20.100000000000001" customHeight="1" x14ac:dyDescent="0.15"/>
    <row r="2109" ht="20.100000000000001" customHeight="1" x14ac:dyDescent="0.15"/>
    <row r="2110" ht="20.100000000000001" customHeight="1" x14ac:dyDescent="0.15"/>
    <row r="2111" ht="20.100000000000001" customHeight="1" x14ac:dyDescent="0.15"/>
    <row r="2112" ht="20.100000000000001" customHeight="1" x14ac:dyDescent="0.15"/>
    <row r="2113" ht="20.100000000000001" customHeight="1" x14ac:dyDescent="0.15"/>
    <row r="2114" ht="20.100000000000001" customHeight="1" x14ac:dyDescent="0.15"/>
    <row r="2115" ht="20.100000000000001" customHeight="1" x14ac:dyDescent="0.15"/>
    <row r="2116" ht="20.100000000000001" customHeight="1" x14ac:dyDescent="0.15"/>
    <row r="2117" ht="20.100000000000001" customHeight="1" x14ac:dyDescent="0.15"/>
    <row r="2118" ht="20.100000000000001" customHeight="1" x14ac:dyDescent="0.15"/>
    <row r="2119" ht="20.100000000000001" customHeight="1" x14ac:dyDescent="0.15"/>
    <row r="2120" ht="20.100000000000001" customHeight="1" x14ac:dyDescent="0.15"/>
    <row r="2121" ht="20.100000000000001" customHeight="1" x14ac:dyDescent="0.15"/>
    <row r="2122" ht="20.100000000000001" customHeight="1" x14ac:dyDescent="0.15"/>
    <row r="2123" ht="20.100000000000001" customHeight="1" x14ac:dyDescent="0.15"/>
    <row r="2124" ht="20.100000000000001" customHeight="1" x14ac:dyDescent="0.15"/>
    <row r="2125" ht="20.100000000000001" customHeight="1" x14ac:dyDescent="0.15"/>
    <row r="2126" ht="20.100000000000001" customHeight="1" x14ac:dyDescent="0.15"/>
    <row r="2127" ht="20.100000000000001" customHeight="1" x14ac:dyDescent="0.15"/>
    <row r="2128" ht="20.100000000000001" customHeight="1" x14ac:dyDescent="0.15"/>
    <row r="2129" ht="20.100000000000001" customHeight="1" x14ac:dyDescent="0.15"/>
    <row r="2130" ht="20.100000000000001" customHeight="1" x14ac:dyDescent="0.15"/>
    <row r="2131" ht="20.100000000000001" customHeight="1" x14ac:dyDescent="0.15"/>
    <row r="2132" ht="20.100000000000001" customHeight="1" x14ac:dyDescent="0.15"/>
    <row r="2133" ht="20.100000000000001" customHeight="1" x14ac:dyDescent="0.15"/>
    <row r="2134" ht="20.100000000000001" customHeight="1" x14ac:dyDescent="0.15"/>
    <row r="2135" ht="20.100000000000001" customHeight="1" x14ac:dyDescent="0.15"/>
    <row r="2136" ht="20.100000000000001" customHeight="1" x14ac:dyDescent="0.15"/>
    <row r="2137" ht="20.100000000000001" customHeight="1" x14ac:dyDescent="0.15"/>
    <row r="2138" ht="20.100000000000001" customHeight="1" x14ac:dyDescent="0.15"/>
    <row r="2139" ht="20.100000000000001" customHeight="1" x14ac:dyDescent="0.15"/>
    <row r="2140" ht="20.100000000000001" customHeight="1" x14ac:dyDescent="0.15"/>
    <row r="2141" ht="20.100000000000001" customHeight="1" x14ac:dyDescent="0.15"/>
    <row r="2142" ht="20.100000000000001" customHeight="1" x14ac:dyDescent="0.15"/>
    <row r="2143" ht="20.100000000000001" customHeight="1" x14ac:dyDescent="0.15"/>
    <row r="2144" ht="20.100000000000001" customHeight="1" x14ac:dyDescent="0.15"/>
    <row r="2145" ht="20.100000000000001" customHeight="1" x14ac:dyDescent="0.15"/>
    <row r="2146" ht="20.100000000000001" customHeight="1" x14ac:dyDescent="0.15"/>
    <row r="2147" ht="20.100000000000001" customHeight="1" x14ac:dyDescent="0.15"/>
    <row r="2148" ht="20.100000000000001" customHeight="1" x14ac:dyDescent="0.15"/>
    <row r="2149" ht="20.100000000000001" customHeight="1" x14ac:dyDescent="0.15"/>
    <row r="2150" ht="20.100000000000001" customHeight="1" x14ac:dyDescent="0.15"/>
    <row r="2151" ht="20.100000000000001" customHeight="1" x14ac:dyDescent="0.15"/>
    <row r="2152" ht="20.100000000000001" customHeight="1" x14ac:dyDescent="0.15"/>
    <row r="2153" ht="20.100000000000001" customHeight="1" x14ac:dyDescent="0.15"/>
    <row r="2154" ht="20.100000000000001" customHeight="1" x14ac:dyDescent="0.15"/>
    <row r="2155" ht="20.100000000000001" customHeight="1" x14ac:dyDescent="0.15"/>
    <row r="2156" ht="20.100000000000001" customHeight="1" x14ac:dyDescent="0.15"/>
    <row r="2157" ht="20.100000000000001" customHeight="1" x14ac:dyDescent="0.15"/>
    <row r="2158" ht="20.100000000000001" customHeight="1" x14ac:dyDescent="0.15"/>
    <row r="2159" ht="20.100000000000001" customHeight="1" x14ac:dyDescent="0.15"/>
    <row r="2160" ht="20.100000000000001" customHeight="1" x14ac:dyDescent="0.15"/>
    <row r="2161" ht="20.100000000000001" customHeight="1" x14ac:dyDescent="0.15"/>
    <row r="2162" ht="20.100000000000001" customHeight="1" x14ac:dyDescent="0.15"/>
    <row r="2163" ht="20.100000000000001" customHeight="1" x14ac:dyDescent="0.15"/>
    <row r="2164" ht="20.100000000000001" customHeight="1" x14ac:dyDescent="0.15"/>
    <row r="2165" ht="20.100000000000001" customHeight="1" x14ac:dyDescent="0.15"/>
    <row r="2166" ht="20.100000000000001" customHeight="1" x14ac:dyDescent="0.15"/>
    <row r="2167" ht="20.100000000000001" customHeight="1" x14ac:dyDescent="0.15"/>
    <row r="2168" ht="20.100000000000001" customHeight="1" x14ac:dyDescent="0.15"/>
    <row r="2169" ht="20.100000000000001" customHeight="1" x14ac:dyDescent="0.15"/>
    <row r="2170" ht="20.100000000000001" customHeight="1" x14ac:dyDescent="0.15"/>
    <row r="2171" ht="20.100000000000001" customHeight="1" x14ac:dyDescent="0.15"/>
    <row r="2172" ht="20.100000000000001" customHeight="1" x14ac:dyDescent="0.15"/>
    <row r="2173" ht="20.100000000000001" customHeight="1" x14ac:dyDescent="0.15"/>
    <row r="2174" ht="20.100000000000001" customHeight="1" x14ac:dyDescent="0.15"/>
    <row r="2175" ht="20.100000000000001" customHeight="1" x14ac:dyDescent="0.15"/>
    <row r="2176" ht="20.100000000000001" customHeight="1" x14ac:dyDescent="0.15"/>
    <row r="2177" ht="20.100000000000001" customHeight="1" x14ac:dyDescent="0.15"/>
    <row r="2178" ht="20.100000000000001" customHeight="1" x14ac:dyDescent="0.15"/>
    <row r="2179" ht="20.100000000000001" customHeight="1" x14ac:dyDescent="0.15"/>
    <row r="2180" ht="20.100000000000001" customHeight="1" x14ac:dyDescent="0.15"/>
    <row r="2181" ht="20.100000000000001" customHeight="1" x14ac:dyDescent="0.15"/>
    <row r="2182" ht="20.100000000000001" customHeight="1" x14ac:dyDescent="0.15"/>
    <row r="2183" ht="20.100000000000001" customHeight="1" x14ac:dyDescent="0.15"/>
    <row r="2184" ht="20.100000000000001" customHeight="1" x14ac:dyDescent="0.15"/>
    <row r="2185" ht="20.100000000000001" customHeight="1" x14ac:dyDescent="0.15"/>
    <row r="2186" ht="20.100000000000001" customHeight="1" x14ac:dyDescent="0.15"/>
    <row r="2187" ht="20.100000000000001" customHeight="1" x14ac:dyDescent="0.15"/>
    <row r="2188" ht="20.100000000000001" customHeight="1" x14ac:dyDescent="0.15"/>
    <row r="2189" ht="20.100000000000001" customHeight="1" x14ac:dyDescent="0.15"/>
    <row r="2190" ht="20.100000000000001" customHeight="1" x14ac:dyDescent="0.15"/>
    <row r="2191" ht="20.100000000000001" customHeight="1" x14ac:dyDescent="0.15"/>
    <row r="2192" ht="20.100000000000001" customHeight="1" x14ac:dyDescent="0.15"/>
    <row r="2193" ht="20.100000000000001" customHeight="1" x14ac:dyDescent="0.15"/>
    <row r="2194" ht="20.100000000000001" customHeight="1" x14ac:dyDescent="0.15"/>
    <row r="2195" ht="20.100000000000001" customHeight="1" x14ac:dyDescent="0.15"/>
    <row r="2196" ht="20.100000000000001" customHeight="1" x14ac:dyDescent="0.15"/>
    <row r="2197" ht="20.100000000000001" customHeight="1" x14ac:dyDescent="0.15"/>
    <row r="2198" ht="20.100000000000001" customHeight="1" x14ac:dyDescent="0.15"/>
    <row r="2199" ht="20.100000000000001" customHeight="1" x14ac:dyDescent="0.15"/>
    <row r="2200" ht="20.100000000000001" customHeight="1" x14ac:dyDescent="0.15"/>
    <row r="2201" ht="20.100000000000001" customHeight="1" x14ac:dyDescent="0.15"/>
    <row r="2202" ht="20.100000000000001" customHeight="1" x14ac:dyDescent="0.15"/>
    <row r="2203" ht="20.100000000000001" customHeight="1" x14ac:dyDescent="0.15"/>
    <row r="2204" ht="20.100000000000001" customHeight="1" x14ac:dyDescent="0.15"/>
    <row r="2205" ht="20.100000000000001" customHeight="1" x14ac:dyDescent="0.15"/>
    <row r="2206" ht="20.100000000000001" customHeight="1" x14ac:dyDescent="0.15"/>
    <row r="2207" ht="20.100000000000001" customHeight="1" x14ac:dyDescent="0.15"/>
    <row r="2208" ht="20.100000000000001" customHeight="1" x14ac:dyDescent="0.15"/>
    <row r="2209" ht="20.100000000000001" customHeight="1" x14ac:dyDescent="0.15"/>
    <row r="2210" ht="20.100000000000001" customHeight="1" x14ac:dyDescent="0.15"/>
    <row r="2211" ht="20.100000000000001" customHeight="1" x14ac:dyDescent="0.15"/>
    <row r="2212" ht="20.100000000000001" customHeight="1" x14ac:dyDescent="0.15"/>
    <row r="2213" ht="20.100000000000001" customHeight="1" x14ac:dyDescent="0.15"/>
    <row r="2214" ht="20.100000000000001" customHeight="1" x14ac:dyDescent="0.15"/>
    <row r="2215" ht="20.100000000000001" customHeight="1" x14ac:dyDescent="0.15"/>
    <row r="2216" ht="20.100000000000001" customHeight="1" x14ac:dyDescent="0.15"/>
    <row r="2217" ht="20.100000000000001" customHeight="1" x14ac:dyDescent="0.15"/>
    <row r="2218" ht="20.100000000000001" customHeight="1" x14ac:dyDescent="0.15"/>
    <row r="2219" ht="20.100000000000001" customHeight="1" x14ac:dyDescent="0.15"/>
    <row r="2220" ht="20.100000000000001" customHeight="1" x14ac:dyDescent="0.15"/>
    <row r="2221" ht="20.100000000000001" customHeight="1" x14ac:dyDescent="0.15"/>
    <row r="2222" ht="20.100000000000001" customHeight="1" x14ac:dyDescent="0.15"/>
    <row r="2223" ht="20.100000000000001" customHeight="1" x14ac:dyDescent="0.15"/>
    <row r="2224" ht="20.100000000000001" customHeight="1" x14ac:dyDescent="0.15"/>
    <row r="2225" ht="20.100000000000001" customHeight="1" x14ac:dyDescent="0.15"/>
    <row r="2226" ht="20.100000000000001" customHeight="1" x14ac:dyDescent="0.15"/>
    <row r="2227" ht="20.100000000000001" customHeight="1" x14ac:dyDescent="0.15"/>
    <row r="2228" ht="20.100000000000001" customHeight="1" x14ac:dyDescent="0.15"/>
    <row r="2229" ht="20.100000000000001" customHeight="1" x14ac:dyDescent="0.15"/>
    <row r="2230" ht="20.100000000000001" customHeight="1" x14ac:dyDescent="0.15"/>
    <row r="2231" ht="20.100000000000001" customHeight="1" x14ac:dyDescent="0.15"/>
    <row r="2232" ht="20.100000000000001" customHeight="1" x14ac:dyDescent="0.15"/>
    <row r="2233" ht="20.100000000000001" customHeight="1" x14ac:dyDescent="0.15"/>
    <row r="2234" ht="20.100000000000001" customHeight="1" x14ac:dyDescent="0.15"/>
    <row r="2235" ht="20.100000000000001" customHeight="1" x14ac:dyDescent="0.15"/>
    <row r="2236" ht="20.100000000000001" customHeight="1" x14ac:dyDescent="0.15"/>
    <row r="2237" ht="20.100000000000001" customHeight="1" x14ac:dyDescent="0.15"/>
    <row r="2238" ht="20.100000000000001" customHeight="1" x14ac:dyDescent="0.15"/>
    <row r="2239" ht="20.100000000000001" customHeight="1" x14ac:dyDescent="0.15"/>
    <row r="2240" ht="20.100000000000001" customHeight="1" x14ac:dyDescent="0.15"/>
    <row r="2241" ht="20.100000000000001" customHeight="1" x14ac:dyDescent="0.15"/>
    <row r="2242" ht="20.100000000000001" customHeight="1" x14ac:dyDescent="0.15"/>
    <row r="2243" ht="20.100000000000001" customHeight="1" x14ac:dyDescent="0.15"/>
    <row r="2244" ht="20.100000000000001" customHeight="1" x14ac:dyDescent="0.15"/>
    <row r="2245" ht="20.100000000000001" customHeight="1" x14ac:dyDescent="0.15"/>
    <row r="2246" ht="20.100000000000001" customHeight="1" x14ac:dyDescent="0.15"/>
    <row r="2247" ht="20.100000000000001" customHeight="1" x14ac:dyDescent="0.15"/>
    <row r="2248" ht="20.100000000000001" customHeight="1" x14ac:dyDescent="0.15"/>
    <row r="2249" ht="20.100000000000001" customHeight="1" x14ac:dyDescent="0.15"/>
    <row r="2250" ht="20.100000000000001" customHeight="1" x14ac:dyDescent="0.15"/>
    <row r="2251" ht="20.100000000000001" customHeight="1" x14ac:dyDescent="0.15"/>
    <row r="2252" ht="20.100000000000001" customHeight="1" x14ac:dyDescent="0.15"/>
    <row r="2253" ht="20.100000000000001" customHeight="1" x14ac:dyDescent="0.15"/>
    <row r="2254" ht="20.100000000000001" customHeight="1" x14ac:dyDescent="0.15"/>
    <row r="2255" ht="20.100000000000001" customHeight="1" x14ac:dyDescent="0.15"/>
    <row r="2256" ht="20.100000000000001" customHeight="1" x14ac:dyDescent="0.15"/>
    <row r="2257" ht="20.100000000000001" customHeight="1" x14ac:dyDescent="0.15"/>
    <row r="2258" ht="20.100000000000001" customHeight="1" x14ac:dyDescent="0.15"/>
    <row r="2259" ht="20.100000000000001" customHeight="1" x14ac:dyDescent="0.15"/>
    <row r="2260" ht="20.100000000000001" customHeight="1" x14ac:dyDescent="0.15"/>
    <row r="2261" ht="20.100000000000001" customHeight="1" x14ac:dyDescent="0.15"/>
    <row r="2262" ht="20.100000000000001" customHeight="1" x14ac:dyDescent="0.15"/>
    <row r="2263" ht="20.100000000000001" customHeight="1" x14ac:dyDescent="0.15"/>
    <row r="2264" ht="20.100000000000001" customHeight="1" x14ac:dyDescent="0.15"/>
    <row r="2265" ht="20.100000000000001" customHeight="1" x14ac:dyDescent="0.15"/>
    <row r="2266" ht="20.100000000000001" customHeight="1" x14ac:dyDescent="0.15"/>
    <row r="2267" ht="20.100000000000001" customHeight="1" x14ac:dyDescent="0.15"/>
    <row r="2268" ht="20.100000000000001" customHeight="1" x14ac:dyDescent="0.15"/>
    <row r="2269" ht="20.100000000000001" customHeight="1" x14ac:dyDescent="0.15"/>
    <row r="2270" ht="20.100000000000001" customHeight="1" x14ac:dyDescent="0.15"/>
    <row r="2271" ht="20.100000000000001" customHeight="1" x14ac:dyDescent="0.15"/>
    <row r="2272" ht="20.100000000000001" customHeight="1" x14ac:dyDescent="0.15"/>
    <row r="2273" ht="20.100000000000001" customHeight="1" x14ac:dyDescent="0.15"/>
    <row r="2274" ht="20.100000000000001" customHeight="1" x14ac:dyDescent="0.15"/>
    <row r="2275" ht="20.100000000000001" customHeight="1" x14ac:dyDescent="0.15"/>
    <row r="2276" ht="20.100000000000001" customHeight="1" x14ac:dyDescent="0.15"/>
    <row r="2277" ht="20.100000000000001" customHeight="1" x14ac:dyDescent="0.15"/>
    <row r="2278" ht="20.100000000000001" customHeight="1" x14ac:dyDescent="0.15"/>
    <row r="2279" ht="20.100000000000001" customHeight="1" x14ac:dyDescent="0.15"/>
    <row r="2280" ht="20.100000000000001" customHeight="1" x14ac:dyDescent="0.15"/>
    <row r="2281" ht="20.100000000000001" customHeight="1" x14ac:dyDescent="0.15"/>
    <row r="2282" ht="20.100000000000001" customHeight="1" x14ac:dyDescent="0.15"/>
    <row r="2283" ht="20.100000000000001" customHeight="1" x14ac:dyDescent="0.15"/>
    <row r="2284" ht="20.100000000000001" customHeight="1" x14ac:dyDescent="0.15"/>
    <row r="2285" ht="20.100000000000001" customHeight="1" x14ac:dyDescent="0.15"/>
    <row r="2286" ht="20.100000000000001" customHeight="1" x14ac:dyDescent="0.15"/>
    <row r="2287" ht="20.100000000000001" customHeight="1" x14ac:dyDescent="0.15"/>
    <row r="2288" ht="20.100000000000001" customHeight="1" x14ac:dyDescent="0.15"/>
    <row r="2289" ht="20.100000000000001" customHeight="1" x14ac:dyDescent="0.15"/>
    <row r="2290" ht="20.100000000000001" customHeight="1" x14ac:dyDescent="0.15"/>
    <row r="2291" ht="20.100000000000001" customHeight="1" x14ac:dyDescent="0.15"/>
    <row r="2292" ht="20.100000000000001" customHeight="1" x14ac:dyDescent="0.15"/>
    <row r="2293" ht="20.100000000000001" customHeight="1" x14ac:dyDescent="0.15"/>
    <row r="2294" ht="20.100000000000001" customHeight="1" x14ac:dyDescent="0.15"/>
    <row r="2295" ht="20.100000000000001" customHeight="1" x14ac:dyDescent="0.15"/>
    <row r="2296" ht="20.100000000000001" customHeight="1" x14ac:dyDescent="0.15"/>
    <row r="2297" ht="20.100000000000001" customHeight="1" x14ac:dyDescent="0.15"/>
    <row r="2298" ht="20.100000000000001" customHeight="1" x14ac:dyDescent="0.15"/>
    <row r="2299" ht="20.100000000000001" customHeight="1" x14ac:dyDescent="0.15"/>
    <row r="2300" ht="20.100000000000001" customHeight="1" x14ac:dyDescent="0.15"/>
    <row r="2301" ht="20.100000000000001" customHeight="1" x14ac:dyDescent="0.15"/>
    <row r="2302" ht="20.100000000000001" customHeight="1" x14ac:dyDescent="0.15"/>
    <row r="2303" ht="20.100000000000001" customHeight="1" x14ac:dyDescent="0.15"/>
    <row r="2304" ht="20.100000000000001" customHeight="1" x14ac:dyDescent="0.15"/>
    <row r="2305" ht="20.100000000000001" customHeight="1" x14ac:dyDescent="0.15"/>
    <row r="2306" ht="20.100000000000001" customHeight="1" x14ac:dyDescent="0.15"/>
    <row r="2307" ht="20.100000000000001" customHeight="1" x14ac:dyDescent="0.15"/>
    <row r="2308" ht="20.100000000000001" customHeight="1" x14ac:dyDescent="0.15"/>
    <row r="2309" ht="20.100000000000001" customHeight="1" x14ac:dyDescent="0.15"/>
    <row r="2310" ht="20.100000000000001" customHeight="1" x14ac:dyDescent="0.15"/>
    <row r="2311" ht="20.100000000000001" customHeight="1" x14ac:dyDescent="0.15"/>
    <row r="2312" ht="20.100000000000001" customHeight="1" x14ac:dyDescent="0.15"/>
    <row r="2313" ht="20.100000000000001" customHeight="1" x14ac:dyDescent="0.15"/>
    <row r="2314" ht="20.100000000000001" customHeight="1" x14ac:dyDescent="0.15"/>
    <row r="2315" ht="20.100000000000001" customHeight="1" x14ac:dyDescent="0.15"/>
    <row r="2316" ht="20.100000000000001" customHeight="1" x14ac:dyDescent="0.15"/>
    <row r="2317" ht="20.100000000000001" customHeight="1" x14ac:dyDescent="0.15"/>
    <row r="2318" ht="20.100000000000001" customHeight="1" x14ac:dyDescent="0.15"/>
    <row r="2319" ht="20.100000000000001" customHeight="1" x14ac:dyDescent="0.15"/>
    <row r="2320" ht="20.100000000000001" customHeight="1" x14ac:dyDescent="0.15"/>
    <row r="2321" ht="20.100000000000001" customHeight="1" x14ac:dyDescent="0.15"/>
    <row r="2322" ht="20.100000000000001" customHeight="1" x14ac:dyDescent="0.15"/>
    <row r="2323" ht="20.100000000000001" customHeight="1" x14ac:dyDescent="0.15"/>
    <row r="2324" ht="20.100000000000001" customHeight="1" x14ac:dyDescent="0.15"/>
    <row r="2325" ht="20.100000000000001" customHeight="1" x14ac:dyDescent="0.15"/>
    <row r="2326" ht="20.100000000000001" customHeight="1" x14ac:dyDescent="0.15"/>
    <row r="2327" ht="20.100000000000001" customHeight="1" x14ac:dyDescent="0.15"/>
    <row r="2328" ht="20.100000000000001" customHeight="1" x14ac:dyDescent="0.15"/>
    <row r="2329" ht="20.100000000000001" customHeight="1" x14ac:dyDescent="0.15"/>
    <row r="2330" ht="20.100000000000001" customHeight="1" x14ac:dyDescent="0.15"/>
    <row r="2331" ht="20.100000000000001" customHeight="1" x14ac:dyDescent="0.15"/>
    <row r="2332" ht="20.100000000000001" customHeight="1" x14ac:dyDescent="0.15"/>
    <row r="2333" ht="20.100000000000001" customHeight="1" x14ac:dyDescent="0.15"/>
    <row r="2334" ht="20.100000000000001" customHeight="1" x14ac:dyDescent="0.15"/>
    <row r="2335" ht="20.100000000000001" customHeight="1" x14ac:dyDescent="0.15"/>
    <row r="2336" ht="20.100000000000001" customHeight="1" x14ac:dyDescent="0.15"/>
    <row r="2337" ht="20.100000000000001" customHeight="1" x14ac:dyDescent="0.15"/>
    <row r="2338" ht="20.100000000000001" customHeight="1" x14ac:dyDescent="0.15"/>
    <row r="2339" ht="20.100000000000001" customHeight="1" x14ac:dyDescent="0.15"/>
    <row r="2340" ht="20.100000000000001" customHeight="1" x14ac:dyDescent="0.15"/>
    <row r="2341" ht="20.100000000000001" customHeight="1" x14ac:dyDescent="0.15"/>
    <row r="2342" ht="20.100000000000001" customHeight="1" x14ac:dyDescent="0.15"/>
    <row r="2343" ht="20.100000000000001" customHeight="1" x14ac:dyDescent="0.15"/>
    <row r="2344" ht="20.100000000000001" customHeight="1" x14ac:dyDescent="0.15"/>
    <row r="2345" ht="20.100000000000001" customHeight="1" x14ac:dyDescent="0.15"/>
    <row r="2346" ht="20.100000000000001" customHeight="1" x14ac:dyDescent="0.15"/>
    <row r="2347" ht="20.100000000000001" customHeight="1" x14ac:dyDescent="0.15"/>
    <row r="2348" ht="20.100000000000001" customHeight="1" x14ac:dyDescent="0.15"/>
    <row r="2349" ht="20.100000000000001" customHeight="1" x14ac:dyDescent="0.15"/>
    <row r="2350" ht="20.100000000000001" customHeight="1" x14ac:dyDescent="0.15"/>
    <row r="2351" ht="20.100000000000001" customHeight="1" x14ac:dyDescent="0.15"/>
    <row r="2352" ht="20.100000000000001" customHeight="1" x14ac:dyDescent="0.15"/>
    <row r="2353" ht="20.100000000000001" customHeight="1" x14ac:dyDescent="0.15"/>
    <row r="2354" ht="20.100000000000001" customHeight="1" x14ac:dyDescent="0.15"/>
    <row r="2355" ht="20.100000000000001" customHeight="1" x14ac:dyDescent="0.15"/>
    <row r="2356" ht="20.100000000000001" customHeight="1" x14ac:dyDescent="0.15"/>
    <row r="2357" ht="20.100000000000001" customHeight="1" x14ac:dyDescent="0.15"/>
    <row r="2358" ht="20.100000000000001" customHeight="1" x14ac:dyDescent="0.15"/>
    <row r="2359" ht="20.100000000000001" customHeight="1" x14ac:dyDescent="0.15"/>
    <row r="2360" ht="20.100000000000001" customHeight="1" x14ac:dyDescent="0.15"/>
    <row r="2361" ht="20.100000000000001" customHeight="1" x14ac:dyDescent="0.15"/>
    <row r="2362" ht="20.100000000000001" customHeight="1" x14ac:dyDescent="0.15"/>
    <row r="2363" ht="20.100000000000001" customHeight="1" x14ac:dyDescent="0.15"/>
    <row r="2364" ht="20.100000000000001" customHeight="1" x14ac:dyDescent="0.15"/>
    <row r="2365" ht="20.100000000000001" customHeight="1" x14ac:dyDescent="0.15"/>
    <row r="2366" ht="20.100000000000001" customHeight="1" x14ac:dyDescent="0.15"/>
    <row r="2367" ht="20.100000000000001" customHeight="1" x14ac:dyDescent="0.15"/>
    <row r="2368" ht="20.100000000000001" customHeight="1" x14ac:dyDescent="0.15"/>
    <row r="2369" ht="20.100000000000001" customHeight="1" x14ac:dyDescent="0.15"/>
    <row r="2370" ht="20.100000000000001" customHeight="1" x14ac:dyDescent="0.15"/>
    <row r="2371" ht="20.100000000000001" customHeight="1" x14ac:dyDescent="0.15"/>
    <row r="2372" ht="20.100000000000001" customHeight="1" x14ac:dyDescent="0.15"/>
    <row r="2373" ht="20.100000000000001" customHeight="1" x14ac:dyDescent="0.15"/>
    <row r="2374" ht="20.100000000000001" customHeight="1" x14ac:dyDescent="0.15"/>
    <row r="2375" ht="20.100000000000001" customHeight="1" x14ac:dyDescent="0.15"/>
    <row r="2376" ht="20.100000000000001" customHeight="1" x14ac:dyDescent="0.15"/>
    <row r="2377" ht="20.100000000000001" customHeight="1" x14ac:dyDescent="0.15"/>
    <row r="2378" ht="20.100000000000001" customHeight="1" x14ac:dyDescent="0.15"/>
    <row r="2379" ht="20.100000000000001" customHeight="1" x14ac:dyDescent="0.15"/>
    <row r="2380" ht="20.100000000000001" customHeight="1" x14ac:dyDescent="0.15"/>
    <row r="2381" ht="20.100000000000001" customHeight="1" x14ac:dyDescent="0.15"/>
    <row r="2382" ht="20.100000000000001" customHeight="1" x14ac:dyDescent="0.15"/>
    <row r="2383" ht="20.100000000000001" customHeight="1" x14ac:dyDescent="0.15"/>
    <row r="2384" ht="20.100000000000001" customHeight="1" x14ac:dyDescent="0.15"/>
    <row r="2385" ht="20.100000000000001" customHeight="1" x14ac:dyDescent="0.15"/>
    <row r="2386" ht="20.100000000000001" customHeight="1" x14ac:dyDescent="0.15"/>
    <row r="2387" ht="20.100000000000001" customHeight="1" x14ac:dyDescent="0.15"/>
    <row r="2388" ht="20.100000000000001" customHeight="1" x14ac:dyDescent="0.15"/>
    <row r="2389" ht="20.100000000000001" customHeight="1" x14ac:dyDescent="0.15"/>
    <row r="2390" ht="20.100000000000001" customHeight="1" x14ac:dyDescent="0.15"/>
    <row r="2391" ht="20.100000000000001" customHeight="1" x14ac:dyDescent="0.15"/>
    <row r="2392" ht="20.100000000000001" customHeight="1" x14ac:dyDescent="0.15"/>
    <row r="2393" ht="20.100000000000001" customHeight="1" x14ac:dyDescent="0.15"/>
    <row r="2394" ht="20.100000000000001" customHeight="1" x14ac:dyDescent="0.15"/>
    <row r="2395" ht="20.100000000000001" customHeight="1" x14ac:dyDescent="0.15"/>
    <row r="2396" ht="20.100000000000001" customHeight="1" x14ac:dyDescent="0.15"/>
    <row r="2397" ht="20.100000000000001" customHeight="1" x14ac:dyDescent="0.15"/>
    <row r="2398" ht="20.100000000000001" customHeight="1" x14ac:dyDescent="0.15"/>
    <row r="2399" ht="20.100000000000001" customHeight="1" x14ac:dyDescent="0.15"/>
    <row r="2400" ht="20.100000000000001" customHeight="1" x14ac:dyDescent="0.15"/>
    <row r="2401" ht="20.100000000000001" customHeight="1" x14ac:dyDescent="0.15"/>
    <row r="2402" ht="20.100000000000001" customHeight="1" x14ac:dyDescent="0.15"/>
    <row r="2403" ht="20.100000000000001" customHeight="1" x14ac:dyDescent="0.15"/>
    <row r="2404" ht="20.100000000000001" customHeight="1" x14ac:dyDescent="0.15"/>
    <row r="2405" ht="20.100000000000001" customHeight="1" x14ac:dyDescent="0.15"/>
    <row r="2406" ht="20.100000000000001" customHeight="1" x14ac:dyDescent="0.15"/>
    <row r="2407" ht="20.100000000000001" customHeight="1" x14ac:dyDescent="0.15"/>
    <row r="2408" ht="20.100000000000001" customHeight="1" x14ac:dyDescent="0.15"/>
    <row r="2409" ht="20.100000000000001" customHeight="1" x14ac:dyDescent="0.15"/>
    <row r="2410" ht="20.100000000000001" customHeight="1" x14ac:dyDescent="0.15"/>
    <row r="2411" ht="20.100000000000001" customHeight="1" x14ac:dyDescent="0.15"/>
    <row r="2412" ht="20.100000000000001" customHeight="1" x14ac:dyDescent="0.15"/>
    <row r="2413" ht="20.100000000000001" customHeight="1" x14ac:dyDescent="0.15"/>
    <row r="2414" ht="20.100000000000001" customHeight="1" x14ac:dyDescent="0.15"/>
    <row r="2415" ht="20.100000000000001" customHeight="1" x14ac:dyDescent="0.15"/>
    <row r="2416" ht="20.100000000000001" customHeight="1" x14ac:dyDescent="0.15"/>
    <row r="2417" ht="20.100000000000001" customHeight="1" x14ac:dyDescent="0.15"/>
    <row r="2418" ht="20.100000000000001" customHeight="1" x14ac:dyDescent="0.15"/>
    <row r="2419" ht="20.100000000000001" customHeight="1" x14ac:dyDescent="0.15"/>
    <row r="2420" ht="20.100000000000001" customHeight="1" x14ac:dyDescent="0.15"/>
    <row r="2421" ht="20.100000000000001" customHeight="1" x14ac:dyDescent="0.15"/>
    <row r="2422" ht="20.100000000000001" customHeight="1" x14ac:dyDescent="0.15"/>
    <row r="2423" ht="20.100000000000001" customHeight="1" x14ac:dyDescent="0.15"/>
    <row r="2424" ht="20.100000000000001" customHeight="1" x14ac:dyDescent="0.15"/>
    <row r="2425" ht="20.100000000000001" customHeight="1" x14ac:dyDescent="0.15"/>
    <row r="2426" ht="20.100000000000001" customHeight="1" x14ac:dyDescent="0.15"/>
    <row r="2427" ht="20.100000000000001" customHeight="1" x14ac:dyDescent="0.15"/>
    <row r="2428" ht="20.100000000000001" customHeight="1" x14ac:dyDescent="0.15"/>
    <row r="2429" ht="20.100000000000001" customHeight="1" x14ac:dyDescent="0.15"/>
    <row r="2430" ht="20.100000000000001" customHeight="1" x14ac:dyDescent="0.15"/>
    <row r="2431" ht="20.100000000000001" customHeight="1" x14ac:dyDescent="0.15"/>
    <row r="2432" ht="20.100000000000001" customHeight="1" x14ac:dyDescent="0.15"/>
    <row r="2433" ht="20.100000000000001" customHeight="1" x14ac:dyDescent="0.15"/>
    <row r="2434" ht="20.100000000000001" customHeight="1" x14ac:dyDescent="0.15"/>
    <row r="2435" ht="20.100000000000001" customHeight="1" x14ac:dyDescent="0.15"/>
    <row r="2436" ht="20.100000000000001" customHeight="1" x14ac:dyDescent="0.15"/>
    <row r="2437" ht="20.100000000000001" customHeight="1" x14ac:dyDescent="0.15"/>
    <row r="2438" ht="20.100000000000001" customHeight="1" x14ac:dyDescent="0.15"/>
    <row r="2439" ht="20.100000000000001" customHeight="1" x14ac:dyDescent="0.15"/>
    <row r="2440" ht="20.100000000000001" customHeight="1" x14ac:dyDescent="0.15"/>
    <row r="2441" ht="20.100000000000001" customHeight="1" x14ac:dyDescent="0.15"/>
    <row r="2442" ht="20.100000000000001" customHeight="1" x14ac:dyDescent="0.15"/>
    <row r="2443" ht="20.100000000000001" customHeight="1" x14ac:dyDescent="0.15"/>
    <row r="2444" ht="20.100000000000001" customHeight="1" x14ac:dyDescent="0.15"/>
    <row r="2445" ht="20.100000000000001" customHeight="1" x14ac:dyDescent="0.15"/>
    <row r="2446" ht="20.100000000000001" customHeight="1" x14ac:dyDescent="0.15"/>
    <row r="2447" ht="20.100000000000001" customHeight="1" x14ac:dyDescent="0.15"/>
    <row r="2448" ht="20.100000000000001" customHeight="1" x14ac:dyDescent="0.15"/>
    <row r="2449" ht="20.100000000000001" customHeight="1" x14ac:dyDescent="0.15"/>
    <row r="2450" ht="20.100000000000001" customHeight="1" x14ac:dyDescent="0.15"/>
    <row r="2451" ht="20.100000000000001" customHeight="1" x14ac:dyDescent="0.15"/>
    <row r="2452" ht="20.100000000000001" customHeight="1" x14ac:dyDescent="0.15"/>
    <row r="2453" ht="20.100000000000001" customHeight="1" x14ac:dyDescent="0.15"/>
    <row r="2454" ht="20.100000000000001" customHeight="1" x14ac:dyDescent="0.15"/>
    <row r="2455" ht="20.100000000000001" customHeight="1" x14ac:dyDescent="0.15"/>
    <row r="2456" ht="20.100000000000001" customHeight="1" x14ac:dyDescent="0.15"/>
    <row r="2457" ht="20.100000000000001" customHeight="1" x14ac:dyDescent="0.15"/>
    <row r="2458" ht="20.100000000000001" customHeight="1" x14ac:dyDescent="0.15"/>
    <row r="2459" ht="20.100000000000001" customHeight="1" x14ac:dyDescent="0.15"/>
    <row r="2460" ht="20.100000000000001" customHeight="1" x14ac:dyDescent="0.15"/>
    <row r="2461" ht="20.100000000000001" customHeight="1" x14ac:dyDescent="0.15"/>
    <row r="2462" ht="20.100000000000001" customHeight="1" x14ac:dyDescent="0.15"/>
    <row r="2463" ht="20.100000000000001" customHeight="1" x14ac:dyDescent="0.15"/>
    <row r="2464" ht="20.100000000000001" customHeight="1" x14ac:dyDescent="0.15"/>
    <row r="2465" ht="20.100000000000001" customHeight="1" x14ac:dyDescent="0.15"/>
    <row r="2466" ht="20.100000000000001" customHeight="1" x14ac:dyDescent="0.15"/>
    <row r="2467" ht="20.100000000000001" customHeight="1" x14ac:dyDescent="0.15"/>
    <row r="2468" ht="20.100000000000001" customHeight="1" x14ac:dyDescent="0.15"/>
    <row r="2469" ht="20.100000000000001" customHeight="1" x14ac:dyDescent="0.15"/>
    <row r="2470" ht="20.100000000000001" customHeight="1" x14ac:dyDescent="0.15"/>
    <row r="2471" ht="20.100000000000001" customHeight="1" x14ac:dyDescent="0.15"/>
    <row r="2472" ht="20.100000000000001" customHeight="1" x14ac:dyDescent="0.15"/>
    <row r="2473" ht="20.100000000000001" customHeight="1" x14ac:dyDescent="0.15"/>
    <row r="2474" ht="20.100000000000001" customHeight="1" x14ac:dyDescent="0.15"/>
    <row r="2475" ht="20.100000000000001" customHeight="1" x14ac:dyDescent="0.15"/>
    <row r="2476" ht="20.100000000000001" customHeight="1" x14ac:dyDescent="0.15"/>
    <row r="2477" ht="20.100000000000001" customHeight="1" x14ac:dyDescent="0.15"/>
    <row r="2478" ht="20.100000000000001" customHeight="1" x14ac:dyDescent="0.15"/>
    <row r="2479" ht="20.100000000000001" customHeight="1" x14ac:dyDescent="0.15"/>
    <row r="2480" ht="20.100000000000001" customHeight="1" x14ac:dyDescent="0.15"/>
    <row r="2481" ht="20.100000000000001" customHeight="1" x14ac:dyDescent="0.15"/>
    <row r="2482" ht="20.100000000000001" customHeight="1" x14ac:dyDescent="0.15"/>
    <row r="2483" ht="20.100000000000001" customHeight="1" x14ac:dyDescent="0.15"/>
    <row r="2484" ht="20.100000000000001" customHeight="1" x14ac:dyDescent="0.15"/>
    <row r="2485" ht="20.100000000000001" customHeight="1" x14ac:dyDescent="0.15"/>
    <row r="2486" ht="20.100000000000001" customHeight="1" x14ac:dyDescent="0.15"/>
    <row r="2487" ht="20.100000000000001" customHeight="1" x14ac:dyDescent="0.15"/>
    <row r="2488" ht="20.100000000000001" customHeight="1" x14ac:dyDescent="0.15"/>
    <row r="2489" ht="20.100000000000001" customHeight="1" x14ac:dyDescent="0.15"/>
    <row r="2490" ht="20.100000000000001" customHeight="1" x14ac:dyDescent="0.15"/>
    <row r="2491" ht="20.100000000000001" customHeight="1" x14ac:dyDescent="0.15"/>
    <row r="2492" ht="20.100000000000001" customHeight="1" x14ac:dyDescent="0.15"/>
    <row r="2493" ht="20.100000000000001" customHeight="1" x14ac:dyDescent="0.15"/>
    <row r="2494" ht="20.100000000000001" customHeight="1" x14ac:dyDescent="0.15"/>
    <row r="2495" ht="20.100000000000001" customHeight="1" x14ac:dyDescent="0.15"/>
    <row r="2496" ht="20.100000000000001" customHeight="1" x14ac:dyDescent="0.15"/>
    <row r="2497" ht="20.100000000000001" customHeight="1" x14ac:dyDescent="0.15"/>
    <row r="2498" ht="20.100000000000001" customHeight="1" x14ac:dyDescent="0.15"/>
    <row r="2499" ht="20.100000000000001" customHeight="1" x14ac:dyDescent="0.15"/>
    <row r="2500" ht="20.100000000000001" customHeight="1" x14ac:dyDescent="0.15"/>
    <row r="2501" ht="20.100000000000001" customHeight="1" x14ac:dyDescent="0.15"/>
    <row r="2502" ht="20.100000000000001" customHeight="1" x14ac:dyDescent="0.15"/>
    <row r="2503" ht="20.100000000000001" customHeight="1" x14ac:dyDescent="0.15"/>
    <row r="2504" ht="20.100000000000001" customHeight="1" x14ac:dyDescent="0.15"/>
    <row r="2505" ht="20.100000000000001" customHeight="1" x14ac:dyDescent="0.15"/>
    <row r="2506" ht="20.100000000000001" customHeight="1" x14ac:dyDescent="0.15"/>
    <row r="2507" ht="20.100000000000001" customHeight="1" x14ac:dyDescent="0.15"/>
    <row r="2508" ht="20.100000000000001" customHeight="1" x14ac:dyDescent="0.15"/>
    <row r="2509" ht="20.100000000000001" customHeight="1" x14ac:dyDescent="0.15"/>
    <row r="2510" ht="20.100000000000001" customHeight="1" x14ac:dyDescent="0.15"/>
    <row r="2511" ht="20.100000000000001" customHeight="1" x14ac:dyDescent="0.15"/>
    <row r="2512" ht="20.100000000000001" customHeight="1" x14ac:dyDescent="0.15"/>
    <row r="2513" ht="20.100000000000001" customHeight="1" x14ac:dyDescent="0.15"/>
    <row r="2514" ht="20.100000000000001" customHeight="1" x14ac:dyDescent="0.15"/>
    <row r="2515" ht="20.100000000000001" customHeight="1" x14ac:dyDescent="0.15"/>
    <row r="2516" ht="20.100000000000001" customHeight="1" x14ac:dyDescent="0.15"/>
    <row r="2517" ht="20.100000000000001" customHeight="1" x14ac:dyDescent="0.15"/>
    <row r="2518" ht="20.100000000000001" customHeight="1" x14ac:dyDescent="0.15"/>
    <row r="2519" ht="20.100000000000001" customHeight="1" x14ac:dyDescent="0.15"/>
    <row r="2520" ht="20.100000000000001" customHeight="1" x14ac:dyDescent="0.15"/>
    <row r="2521" ht="20.100000000000001" customHeight="1" x14ac:dyDescent="0.15"/>
    <row r="2522" ht="20.100000000000001" customHeight="1" x14ac:dyDescent="0.15"/>
    <row r="2523" ht="20.100000000000001" customHeight="1" x14ac:dyDescent="0.15"/>
    <row r="2524" ht="20.100000000000001" customHeight="1" x14ac:dyDescent="0.15"/>
    <row r="2525" ht="20.100000000000001" customHeight="1" x14ac:dyDescent="0.15"/>
    <row r="2526" ht="20.100000000000001" customHeight="1" x14ac:dyDescent="0.15"/>
    <row r="2527" ht="20.100000000000001" customHeight="1" x14ac:dyDescent="0.15"/>
    <row r="2528" ht="20.100000000000001" customHeight="1" x14ac:dyDescent="0.15"/>
    <row r="2529" ht="20.100000000000001" customHeight="1" x14ac:dyDescent="0.15"/>
    <row r="2530" ht="20.100000000000001" customHeight="1" x14ac:dyDescent="0.15"/>
    <row r="2531" ht="20.100000000000001" customHeight="1" x14ac:dyDescent="0.15"/>
    <row r="2532" ht="20.100000000000001" customHeight="1" x14ac:dyDescent="0.15"/>
    <row r="2533" ht="20.100000000000001" customHeight="1" x14ac:dyDescent="0.15"/>
    <row r="2534" ht="20.100000000000001" customHeight="1" x14ac:dyDescent="0.15"/>
    <row r="2535" ht="20.100000000000001" customHeight="1" x14ac:dyDescent="0.15"/>
    <row r="2536" ht="20.100000000000001" customHeight="1" x14ac:dyDescent="0.15"/>
    <row r="2537" ht="20.100000000000001" customHeight="1" x14ac:dyDescent="0.15"/>
    <row r="2538" ht="20.100000000000001" customHeight="1" x14ac:dyDescent="0.15"/>
    <row r="2539" ht="20.100000000000001" customHeight="1" x14ac:dyDescent="0.15"/>
    <row r="2540" ht="20.100000000000001" customHeight="1" x14ac:dyDescent="0.15"/>
    <row r="2541" ht="20.100000000000001" customHeight="1" x14ac:dyDescent="0.15"/>
    <row r="2542" ht="20.100000000000001" customHeight="1" x14ac:dyDescent="0.15"/>
    <row r="2543" ht="20.100000000000001" customHeight="1" x14ac:dyDescent="0.15"/>
    <row r="2544" ht="20.100000000000001" customHeight="1" x14ac:dyDescent="0.15"/>
    <row r="2545" ht="20.100000000000001" customHeight="1" x14ac:dyDescent="0.15"/>
    <row r="2546" ht="20.100000000000001" customHeight="1" x14ac:dyDescent="0.15"/>
    <row r="2547" ht="20.100000000000001" customHeight="1" x14ac:dyDescent="0.15"/>
    <row r="2548" ht="20.100000000000001" customHeight="1" x14ac:dyDescent="0.15"/>
    <row r="2549" ht="20.100000000000001" customHeight="1" x14ac:dyDescent="0.15"/>
    <row r="2550" ht="20.100000000000001" customHeight="1" x14ac:dyDescent="0.15"/>
    <row r="2551" ht="20.100000000000001" customHeight="1" x14ac:dyDescent="0.15"/>
    <row r="2552" ht="20.100000000000001" customHeight="1" x14ac:dyDescent="0.15"/>
    <row r="2553" ht="20.100000000000001" customHeight="1" x14ac:dyDescent="0.15"/>
    <row r="2554" ht="20.100000000000001" customHeight="1" x14ac:dyDescent="0.15"/>
    <row r="2555" ht="20.100000000000001" customHeight="1" x14ac:dyDescent="0.15"/>
    <row r="2556" ht="20.100000000000001" customHeight="1" x14ac:dyDescent="0.15"/>
    <row r="2557" ht="20.100000000000001" customHeight="1" x14ac:dyDescent="0.15"/>
    <row r="2558" ht="20.100000000000001" customHeight="1" x14ac:dyDescent="0.15"/>
    <row r="2559" ht="20.100000000000001" customHeight="1" x14ac:dyDescent="0.15"/>
    <row r="2560" ht="20.100000000000001" customHeight="1" x14ac:dyDescent="0.15"/>
    <row r="2561" ht="20.100000000000001" customHeight="1" x14ac:dyDescent="0.15"/>
    <row r="2562" ht="20.100000000000001" customHeight="1" x14ac:dyDescent="0.15"/>
    <row r="2563" ht="20.100000000000001" customHeight="1" x14ac:dyDescent="0.15"/>
    <row r="2564" ht="20.100000000000001" customHeight="1" x14ac:dyDescent="0.15"/>
    <row r="2565" ht="20.100000000000001" customHeight="1" x14ac:dyDescent="0.15"/>
    <row r="2566" ht="20.100000000000001" customHeight="1" x14ac:dyDescent="0.15"/>
    <row r="2567" ht="20.100000000000001" customHeight="1" x14ac:dyDescent="0.15"/>
    <row r="2568" ht="20.100000000000001" customHeight="1" x14ac:dyDescent="0.15"/>
    <row r="2569" ht="20.100000000000001" customHeight="1" x14ac:dyDescent="0.15"/>
    <row r="2570" ht="20.100000000000001" customHeight="1" x14ac:dyDescent="0.15"/>
    <row r="2571" ht="20.100000000000001" customHeight="1" x14ac:dyDescent="0.15"/>
    <row r="2572" ht="20.100000000000001" customHeight="1" x14ac:dyDescent="0.15"/>
    <row r="2573" ht="20.100000000000001" customHeight="1" x14ac:dyDescent="0.15"/>
    <row r="2574" ht="20.100000000000001" customHeight="1" x14ac:dyDescent="0.15"/>
    <row r="2575" ht="20.100000000000001" customHeight="1" x14ac:dyDescent="0.15"/>
    <row r="2576" ht="20.100000000000001" customHeight="1" x14ac:dyDescent="0.15"/>
    <row r="2577" ht="20.100000000000001" customHeight="1" x14ac:dyDescent="0.15"/>
    <row r="2578" ht="20.100000000000001" customHeight="1" x14ac:dyDescent="0.15"/>
    <row r="2579" ht="20.100000000000001" customHeight="1" x14ac:dyDescent="0.15"/>
    <row r="2580" ht="20.100000000000001" customHeight="1" x14ac:dyDescent="0.15"/>
    <row r="2581" ht="20.100000000000001" customHeight="1" x14ac:dyDescent="0.15"/>
    <row r="2582" ht="20.100000000000001" customHeight="1" x14ac:dyDescent="0.15"/>
    <row r="2583" ht="20.100000000000001" customHeight="1" x14ac:dyDescent="0.15"/>
    <row r="2584" ht="20.100000000000001" customHeight="1" x14ac:dyDescent="0.15"/>
    <row r="2585" ht="20.100000000000001" customHeight="1" x14ac:dyDescent="0.15"/>
    <row r="2586" ht="20.100000000000001" customHeight="1" x14ac:dyDescent="0.15"/>
    <row r="2587" ht="20.100000000000001" customHeight="1" x14ac:dyDescent="0.15"/>
    <row r="2588" ht="20.100000000000001" customHeight="1" x14ac:dyDescent="0.15"/>
    <row r="2589" ht="20.100000000000001" customHeight="1" x14ac:dyDescent="0.15"/>
    <row r="2590" ht="20.100000000000001" customHeight="1" x14ac:dyDescent="0.15"/>
    <row r="2591" ht="20.100000000000001" customHeight="1" x14ac:dyDescent="0.15"/>
    <row r="2592" ht="20.100000000000001" customHeight="1" x14ac:dyDescent="0.15"/>
    <row r="2593" ht="20.100000000000001" customHeight="1" x14ac:dyDescent="0.15"/>
    <row r="2594" ht="20.100000000000001" customHeight="1" x14ac:dyDescent="0.15"/>
    <row r="2595" ht="20.100000000000001" customHeight="1" x14ac:dyDescent="0.15"/>
    <row r="2596" ht="20.100000000000001" customHeight="1" x14ac:dyDescent="0.15"/>
    <row r="2597" ht="20.100000000000001" customHeight="1" x14ac:dyDescent="0.15"/>
    <row r="2598" ht="20.100000000000001" customHeight="1" x14ac:dyDescent="0.15"/>
    <row r="2599" ht="20.100000000000001" customHeight="1" x14ac:dyDescent="0.15"/>
    <row r="2600" ht="20.100000000000001" customHeight="1" x14ac:dyDescent="0.15"/>
    <row r="2601" ht="20.100000000000001" customHeight="1" x14ac:dyDescent="0.15"/>
    <row r="2602" ht="20.100000000000001" customHeight="1" x14ac:dyDescent="0.15"/>
    <row r="2603" ht="20.100000000000001" customHeight="1" x14ac:dyDescent="0.15"/>
    <row r="2604" ht="20.100000000000001" customHeight="1" x14ac:dyDescent="0.15"/>
    <row r="2605" ht="20.100000000000001" customHeight="1" x14ac:dyDescent="0.15"/>
    <row r="2606" ht="20.100000000000001" customHeight="1" x14ac:dyDescent="0.15"/>
    <row r="2607" ht="20.100000000000001" customHeight="1" x14ac:dyDescent="0.15"/>
    <row r="2608" ht="20.100000000000001" customHeight="1" x14ac:dyDescent="0.15"/>
    <row r="2609" ht="20.100000000000001" customHeight="1" x14ac:dyDescent="0.15"/>
    <row r="2610" ht="20.100000000000001" customHeight="1" x14ac:dyDescent="0.15"/>
    <row r="2611" ht="20.100000000000001" customHeight="1" x14ac:dyDescent="0.15"/>
    <row r="2612" ht="20.100000000000001" customHeight="1" x14ac:dyDescent="0.15"/>
    <row r="2613" ht="20.100000000000001" customHeight="1" x14ac:dyDescent="0.15"/>
    <row r="2614" ht="20.100000000000001" customHeight="1" x14ac:dyDescent="0.15"/>
    <row r="2615" ht="20.100000000000001" customHeight="1" x14ac:dyDescent="0.15"/>
    <row r="2616" ht="20.100000000000001" customHeight="1" x14ac:dyDescent="0.15"/>
    <row r="2617" ht="20.100000000000001" customHeight="1" x14ac:dyDescent="0.15"/>
    <row r="2618" ht="20.100000000000001" customHeight="1" x14ac:dyDescent="0.15"/>
    <row r="2619" ht="20.100000000000001" customHeight="1" x14ac:dyDescent="0.15"/>
    <row r="2620" ht="20.100000000000001" customHeight="1" x14ac:dyDescent="0.15"/>
    <row r="2621" ht="20.100000000000001" customHeight="1" x14ac:dyDescent="0.15"/>
    <row r="2622" ht="20.100000000000001" customHeight="1" x14ac:dyDescent="0.15"/>
    <row r="2623" ht="20.100000000000001" customHeight="1" x14ac:dyDescent="0.15"/>
    <row r="2624" ht="20.100000000000001" customHeight="1" x14ac:dyDescent="0.15"/>
    <row r="2625" ht="20.100000000000001" customHeight="1" x14ac:dyDescent="0.15"/>
    <row r="2626" ht="20.100000000000001" customHeight="1" x14ac:dyDescent="0.15"/>
    <row r="2627" ht="20.100000000000001" customHeight="1" x14ac:dyDescent="0.15"/>
    <row r="2628" ht="20.100000000000001" customHeight="1" x14ac:dyDescent="0.15"/>
    <row r="2629" ht="20.100000000000001" customHeight="1" x14ac:dyDescent="0.15"/>
    <row r="2630" ht="20.100000000000001" customHeight="1" x14ac:dyDescent="0.15"/>
    <row r="2631" ht="20.100000000000001" customHeight="1" x14ac:dyDescent="0.15"/>
    <row r="2632" ht="20.100000000000001" customHeight="1" x14ac:dyDescent="0.15"/>
    <row r="2633" ht="20.100000000000001" customHeight="1" x14ac:dyDescent="0.15"/>
    <row r="2634" ht="20.100000000000001" customHeight="1" x14ac:dyDescent="0.15"/>
    <row r="2635" ht="20.100000000000001" customHeight="1" x14ac:dyDescent="0.15"/>
    <row r="2636" ht="20.100000000000001" customHeight="1" x14ac:dyDescent="0.15"/>
    <row r="2637" ht="20.100000000000001" customHeight="1" x14ac:dyDescent="0.15"/>
    <row r="2638" ht="20.100000000000001" customHeight="1" x14ac:dyDescent="0.15"/>
    <row r="2639" ht="20.100000000000001" customHeight="1" x14ac:dyDescent="0.15"/>
    <row r="2640" ht="20.100000000000001" customHeight="1" x14ac:dyDescent="0.15"/>
    <row r="2641" ht="20.100000000000001" customHeight="1" x14ac:dyDescent="0.15"/>
    <row r="2642" ht="20.100000000000001" customHeight="1" x14ac:dyDescent="0.15"/>
    <row r="2643" ht="20.100000000000001" customHeight="1" x14ac:dyDescent="0.15"/>
    <row r="2644" ht="20.100000000000001" customHeight="1" x14ac:dyDescent="0.15"/>
    <row r="2645" ht="20.100000000000001" customHeight="1" x14ac:dyDescent="0.15"/>
    <row r="2646" ht="20.100000000000001" customHeight="1" x14ac:dyDescent="0.15"/>
    <row r="2647" ht="20.100000000000001" customHeight="1" x14ac:dyDescent="0.15"/>
    <row r="2648" ht="20.100000000000001" customHeight="1" x14ac:dyDescent="0.15"/>
    <row r="2649" ht="20.100000000000001" customHeight="1" x14ac:dyDescent="0.15"/>
    <row r="2650" ht="20.100000000000001" customHeight="1" x14ac:dyDescent="0.15"/>
    <row r="2651" ht="20.100000000000001" customHeight="1" x14ac:dyDescent="0.15"/>
    <row r="2652" ht="20.100000000000001" customHeight="1" x14ac:dyDescent="0.15"/>
    <row r="2653" ht="20.100000000000001" customHeight="1" x14ac:dyDescent="0.15"/>
    <row r="2654" ht="20.100000000000001" customHeight="1" x14ac:dyDescent="0.15"/>
    <row r="2655" ht="20.100000000000001" customHeight="1" x14ac:dyDescent="0.15"/>
    <row r="2656" ht="20.100000000000001" customHeight="1" x14ac:dyDescent="0.15"/>
    <row r="2657" ht="20.100000000000001" customHeight="1" x14ac:dyDescent="0.15"/>
    <row r="2658" ht="20.100000000000001" customHeight="1" x14ac:dyDescent="0.15"/>
    <row r="2659" ht="20.100000000000001" customHeight="1" x14ac:dyDescent="0.15"/>
    <row r="2660" ht="20.100000000000001" customHeight="1" x14ac:dyDescent="0.15"/>
    <row r="2661" ht="20.100000000000001" customHeight="1" x14ac:dyDescent="0.15"/>
    <row r="2662" ht="20.100000000000001" customHeight="1" x14ac:dyDescent="0.15"/>
    <row r="2663" ht="20.100000000000001" customHeight="1" x14ac:dyDescent="0.15"/>
    <row r="2664" ht="20.100000000000001" customHeight="1" x14ac:dyDescent="0.15"/>
    <row r="2665" ht="20.100000000000001" customHeight="1" x14ac:dyDescent="0.15"/>
    <row r="2666" ht="20.100000000000001" customHeight="1" x14ac:dyDescent="0.15"/>
    <row r="2667" ht="20.100000000000001" customHeight="1" x14ac:dyDescent="0.15"/>
    <row r="2668" ht="20.100000000000001" customHeight="1" x14ac:dyDescent="0.15"/>
    <row r="2669" ht="20.100000000000001" customHeight="1" x14ac:dyDescent="0.15"/>
    <row r="2670" ht="20.100000000000001" customHeight="1" x14ac:dyDescent="0.15"/>
    <row r="2671" ht="20.100000000000001" customHeight="1" x14ac:dyDescent="0.15"/>
    <row r="2672" ht="20.100000000000001" customHeight="1" x14ac:dyDescent="0.15"/>
    <row r="2673" ht="20.100000000000001" customHeight="1" x14ac:dyDescent="0.15"/>
    <row r="2674" ht="20.100000000000001" customHeight="1" x14ac:dyDescent="0.15"/>
    <row r="2675" ht="20.100000000000001" customHeight="1" x14ac:dyDescent="0.15"/>
    <row r="2676" ht="20.100000000000001" customHeight="1" x14ac:dyDescent="0.15"/>
    <row r="2677" ht="20.100000000000001" customHeight="1" x14ac:dyDescent="0.15"/>
    <row r="2678" ht="20.100000000000001" customHeight="1" x14ac:dyDescent="0.15"/>
    <row r="2679" ht="20.100000000000001" customHeight="1" x14ac:dyDescent="0.15"/>
    <row r="2680" ht="20.100000000000001" customHeight="1" x14ac:dyDescent="0.15"/>
    <row r="2681" ht="20.100000000000001" customHeight="1" x14ac:dyDescent="0.15"/>
    <row r="2682" ht="20.100000000000001" customHeight="1" x14ac:dyDescent="0.15"/>
    <row r="2683" ht="20.100000000000001" customHeight="1" x14ac:dyDescent="0.15"/>
    <row r="2684" ht="20.100000000000001" customHeight="1" x14ac:dyDescent="0.15"/>
    <row r="2685" ht="20.100000000000001" customHeight="1" x14ac:dyDescent="0.15"/>
    <row r="2686" ht="20.100000000000001" customHeight="1" x14ac:dyDescent="0.15"/>
    <row r="2687" ht="20.100000000000001" customHeight="1" x14ac:dyDescent="0.15"/>
    <row r="2688" ht="20.100000000000001" customHeight="1" x14ac:dyDescent="0.15"/>
    <row r="2689" ht="20.100000000000001" customHeight="1" x14ac:dyDescent="0.15"/>
    <row r="2690" ht="20.100000000000001" customHeight="1" x14ac:dyDescent="0.15"/>
    <row r="2691" ht="20.100000000000001" customHeight="1" x14ac:dyDescent="0.15"/>
    <row r="2692" ht="20.100000000000001" customHeight="1" x14ac:dyDescent="0.15"/>
    <row r="2693" ht="20.100000000000001" customHeight="1" x14ac:dyDescent="0.15"/>
    <row r="2694" ht="20.100000000000001" customHeight="1" x14ac:dyDescent="0.15"/>
    <row r="2695" ht="20.100000000000001" customHeight="1" x14ac:dyDescent="0.15"/>
    <row r="2696" ht="20.100000000000001" customHeight="1" x14ac:dyDescent="0.15"/>
    <row r="2697" ht="20.100000000000001" customHeight="1" x14ac:dyDescent="0.15"/>
    <row r="2698" ht="20.100000000000001" customHeight="1" x14ac:dyDescent="0.15"/>
    <row r="2699" ht="20.100000000000001" customHeight="1" x14ac:dyDescent="0.15"/>
    <row r="2700" ht="20.100000000000001" customHeight="1" x14ac:dyDescent="0.15"/>
    <row r="2701" ht="20.100000000000001" customHeight="1" x14ac:dyDescent="0.15"/>
    <row r="2702" ht="20.100000000000001" customHeight="1" x14ac:dyDescent="0.15"/>
    <row r="2703" ht="20.100000000000001" customHeight="1" x14ac:dyDescent="0.15"/>
    <row r="2704" ht="20.100000000000001" customHeight="1" x14ac:dyDescent="0.15"/>
    <row r="2705" ht="20.100000000000001" customHeight="1" x14ac:dyDescent="0.15"/>
    <row r="2706" ht="20.100000000000001" customHeight="1" x14ac:dyDescent="0.15"/>
    <row r="2707" ht="20.100000000000001" customHeight="1" x14ac:dyDescent="0.15"/>
    <row r="2708" ht="20.100000000000001" customHeight="1" x14ac:dyDescent="0.15"/>
    <row r="2709" ht="20.100000000000001" customHeight="1" x14ac:dyDescent="0.15"/>
    <row r="2710" ht="20.100000000000001" customHeight="1" x14ac:dyDescent="0.15"/>
    <row r="2711" ht="20.100000000000001" customHeight="1" x14ac:dyDescent="0.15"/>
    <row r="2712" ht="20.100000000000001" customHeight="1" x14ac:dyDescent="0.15"/>
    <row r="2713" ht="20.100000000000001" customHeight="1" x14ac:dyDescent="0.15"/>
    <row r="2714" ht="20.100000000000001" customHeight="1" x14ac:dyDescent="0.15"/>
    <row r="2715" ht="20.100000000000001" customHeight="1" x14ac:dyDescent="0.15"/>
    <row r="2716" ht="20.100000000000001" customHeight="1" x14ac:dyDescent="0.15"/>
    <row r="2717" ht="20.100000000000001" customHeight="1" x14ac:dyDescent="0.15"/>
    <row r="2718" ht="20.100000000000001" customHeight="1" x14ac:dyDescent="0.15"/>
    <row r="2719" ht="20.100000000000001" customHeight="1" x14ac:dyDescent="0.15"/>
    <row r="2720" ht="20.100000000000001" customHeight="1" x14ac:dyDescent="0.15"/>
    <row r="2721" ht="20.100000000000001" customHeight="1" x14ac:dyDescent="0.15"/>
    <row r="2722" ht="20.100000000000001" customHeight="1" x14ac:dyDescent="0.15"/>
    <row r="2723" ht="20.100000000000001" customHeight="1" x14ac:dyDescent="0.15"/>
    <row r="2724" ht="20.100000000000001" customHeight="1" x14ac:dyDescent="0.15"/>
    <row r="2725" ht="20.100000000000001" customHeight="1" x14ac:dyDescent="0.15"/>
    <row r="2726" ht="20.100000000000001" customHeight="1" x14ac:dyDescent="0.15"/>
    <row r="2727" ht="20.100000000000001" customHeight="1" x14ac:dyDescent="0.15"/>
    <row r="2728" ht="20.100000000000001" customHeight="1" x14ac:dyDescent="0.15"/>
    <row r="2729" ht="20.100000000000001" customHeight="1" x14ac:dyDescent="0.15"/>
    <row r="2730" ht="20.100000000000001" customHeight="1" x14ac:dyDescent="0.15"/>
    <row r="2731" ht="20.100000000000001" customHeight="1" x14ac:dyDescent="0.15"/>
    <row r="2732" ht="20.100000000000001" customHeight="1" x14ac:dyDescent="0.15"/>
    <row r="2733" ht="20.100000000000001" customHeight="1" x14ac:dyDescent="0.15"/>
    <row r="2734" ht="20.100000000000001" customHeight="1" x14ac:dyDescent="0.15"/>
    <row r="2735" ht="20.100000000000001" customHeight="1" x14ac:dyDescent="0.15"/>
    <row r="2736" ht="20.100000000000001" customHeight="1" x14ac:dyDescent="0.15"/>
    <row r="2737" ht="20.100000000000001" customHeight="1" x14ac:dyDescent="0.15"/>
    <row r="2738" ht="20.100000000000001" customHeight="1" x14ac:dyDescent="0.15"/>
    <row r="2739" ht="20.100000000000001" customHeight="1" x14ac:dyDescent="0.15"/>
    <row r="2740" ht="20.100000000000001" customHeight="1" x14ac:dyDescent="0.15"/>
    <row r="2741" ht="20.100000000000001" customHeight="1" x14ac:dyDescent="0.15"/>
    <row r="2742" ht="20.100000000000001" customHeight="1" x14ac:dyDescent="0.15"/>
    <row r="2743" ht="20.100000000000001" customHeight="1" x14ac:dyDescent="0.15"/>
    <row r="2744" ht="20.100000000000001" customHeight="1" x14ac:dyDescent="0.15"/>
    <row r="2745" ht="20.100000000000001" customHeight="1" x14ac:dyDescent="0.15"/>
    <row r="2746" ht="20.100000000000001" customHeight="1" x14ac:dyDescent="0.15"/>
    <row r="2747" ht="20.100000000000001" customHeight="1" x14ac:dyDescent="0.15"/>
    <row r="2748" ht="20.100000000000001" customHeight="1" x14ac:dyDescent="0.15"/>
    <row r="2749" ht="20.100000000000001" customHeight="1" x14ac:dyDescent="0.15"/>
    <row r="2750" ht="20.100000000000001" customHeight="1" x14ac:dyDescent="0.15"/>
    <row r="2751" ht="20.100000000000001" customHeight="1" x14ac:dyDescent="0.15"/>
    <row r="2752" ht="20.100000000000001" customHeight="1" x14ac:dyDescent="0.15"/>
    <row r="2753" ht="20.100000000000001" customHeight="1" x14ac:dyDescent="0.15"/>
    <row r="2754" ht="20.100000000000001" customHeight="1" x14ac:dyDescent="0.15"/>
    <row r="2755" ht="20.100000000000001" customHeight="1" x14ac:dyDescent="0.15"/>
    <row r="2756" ht="20.100000000000001" customHeight="1" x14ac:dyDescent="0.15"/>
    <row r="2757" ht="20.100000000000001" customHeight="1" x14ac:dyDescent="0.15"/>
    <row r="2758" ht="20.100000000000001" customHeight="1" x14ac:dyDescent="0.15"/>
    <row r="2759" ht="20.100000000000001" customHeight="1" x14ac:dyDescent="0.15"/>
    <row r="2760" ht="20.100000000000001" customHeight="1" x14ac:dyDescent="0.15"/>
    <row r="2761" ht="20.100000000000001" customHeight="1" x14ac:dyDescent="0.15"/>
    <row r="2762" ht="20.100000000000001" customHeight="1" x14ac:dyDescent="0.15"/>
    <row r="2763" ht="20.100000000000001" customHeight="1" x14ac:dyDescent="0.15"/>
    <row r="2764" ht="20.100000000000001" customHeight="1" x14ac:dyDescent="0.15"/>
    <row r="2765" ht="20.100000000000001" customHeight="1" x14ac:dyDescent="0.15"/>
    <row r="2766" ht="20.100000000000001" customHeight="1" x14ac:dyDescent="0.15"/>
    <row r="2767" ht="20.100000000000001" customHeight="1" x14ac:dyDescent="0.15"/>
    <row r="2768" ht="20.100000000000001" customHeight="1" x14ac:dyDescent="0.15"/>
    <row r="2769" ht="20.100000000000001" customHeight="1" x14ac:dyDescent="0.15"/>
    <row r="2770" ht="20.100000000000001" customHeight="1" x14ac:dyDescent="0.15"/>
    <row r="2771" ht="20.100000000000001" customHeight="1" x14ac:dyDescent="0.15"/>
    <row r="2772" ht="20.100000000000001" customHeight="1" x14ac:dyDescent="0.15"/>
    <row r="2773" ht="20.100000000000001" customHeight="1" x14ac:dyDescent="0.15"/>
    <row r="2774" ht="20.100000000000001" customHeight="1" x14ac:dyDescent="0.15"/>
    <row r="2775" ht="20.100000000000001" customHeight="1" x14ac:dyDescent="0.15"/>
    <row r="2776" ht="20.100000000000001" customHeight="1" x14ac:dyDescent="0.15"/>
    <row r="2777" ht="20.100000000000001" customHeight="1" x14ac:dyDescent="0.15"/>
    <row r="2778" ht="20.100000000000001" customHeight="1" x14ac:dyDescent="0.15"/>
    <row r="2779" ht="20.100000000000001" customHeight="1" x14ac:dyDescent="0.15"/>
    <row r="2780" ht="20.100000000000001" customHeight="1" x14ac:dyDescent="0.15"/>
    <row r="2781" ht="20.100000000000001" customHeight="1" x14ac:dyDescent="0.15"/>
    <row r="2782" ht="20.100000000000001" customHeight="1" x14ac:dyDescent="0.15"/>
    <row r="2783" ht="20.100000000000001" customHeight="1" x14ac:dyDescent="0.15"/>
    <row r="2784" ht="20.100000000000001" customHeight="1" x14ac:dyDescent="0.15"/>
    <row r="2785" ht="20.100000000000001" customHeight="1" x14ac:dyDescent="0.15"/>
    <row r="2786" ht="20.100000000000001" customHeight="1" x14ac:dyDescent="0.15"/>
    <row r="2787" ht="20.100000000000001" customHeight="1" x14ac:dyDescent="0.15"/>
    <row r="2788" ht="20.100000000000001" customHeight="1" x14ac:dyDescent="0.15"/>
    <row r="2789" ht="20.100000000000001" customHeight="1" x14ac:dyDescent="0.15"/>
    <row r="2790" ht="20.100000000000001" customHeight="1" x14ac:dyDescent="0.15"/>
    <row r="2791" ht="20.100000000000001" customHeight="1" x14ac:dyDescent="0.15"/>
    <row r="2792" ht="20.100000000000001" customHeight="1" x14ac:dyDescent="0.15"/>
    <row r="2793" ht="20.100000000000001" customHeight="1" x14ac:dyDescent="0.15"/>
    <row r="2794" ht="20.100000000000001" customHeight="1" x14ac:dyDescent="0.15"/>
    <row r="2795" ht="20.100000000000001" customHeight="1" x14ac:dyDescent="0.15"/>
    <row r="2796" ht="20.100000000000001" customHeight="1" x14ac:dyDescent="0.15"/>
    <row r="2797" ht="20.100000000000001" customHeight="1" x14ac:dyDescent="0.15"/>
    <row r="2798" ht="20.100000000000001" customHeight="1" x14ac:dyDescent="0.15"/>
    <row r="2799" ht="20.100000000000001" customHeight="1" x14ac:dyDescent="0.15"/>
    <row r="2800" ht="20.100000000000001" customHeight="1" x14ac:dyDescent="0.15"/>
    <row r="2801" ht="20.100000000000001" customHeight="1" x14ac:dyDescent="0.15"/>
    <row r="2802" ht="20.100000000000001" customHeight="1" x14ac:dyDescent="0.15"/>
    <row r="2803" ht="20.100000000000001" customHeight="1" x14ac:dyDescent="0.15"/>
    <row r="2804" ht="20.100000000000001" customHeight="1" x14ac:dyDescent="0.15"/>
    <row r="2805" ht="20.100000000000001" customHeight="1" x14ac:dyDescent="0.15"/>
    <row r="2806" ht="20.100000000000001" customHeight="1" x14ac:dyDescent="0.15"/>
    <row r="2807" ht="20.100000000000001" customHeight="1" x14ac:dyDescent="0.15"/>
    <row r="2808" ht="20.100000000000001" customHeight="1" x14ac:dyDescent="0.15"/>
    <row r="2809" ht="20.100000000000001" customHeight="1" x14ac:dyDescent="0.15"/>
    <row r="2810" ht="20.100000000000001" customHeight="1" x14ac:dyDescent="0.15"/>
    <row r="2811" ht="20.100000000000001" customHeight="1" x14ac:dyDescent="0.15"/>
  </sheetData>
  <mergeCells count="35">
    <mergeCell ref="N43:S43"/>
    <mergeCell ref="N35:Q35"/>
    <mergeCell ref="N36:S37"/>
    <mergeCell ref="N38:S40"/>
    <mergeCell ref="N41:S42"/>
    <mergeCell ref="K185:M185"/>
    <mergeCell ref="K168:M168"/>
    <mergeCell ref="C44:E44"/>
    <mergeCell ref="F12:L23"/>
    <mergeCell ref="K43:M43"/>
    <mergeCell ref="K66:M66"/>
    <mergeCell ref="K70:M70"/>
    <mergeCell ref="C46:I48"/>
    <mergeCell ref="C49:I49"/>
    <mergeCell ref="K253:M253"/>
    <mergeCell ref="E2:H3"/>
    <mergeCell ref="C1:D2"/>
    <mergeCell ref="K202:M202"/>
    <mergeCell ref="C5:C6"/>
    <mergeCell ref="D5:D6"/>
    <mergeCell ref="F5:H5"/>
    <mergeCell ref="I5:I6"/>
    <mergeCell ref="J5:K6"/>
    <mergeCell ref="K134:M134"/>
    <mergeCell ref="K219:M219"/>
    <mergeCell ref="K100:M100"/>
    <mergeCell ref="K117:M117"/>
    <mergeCell ref="K151:M151"/>
    <mergeCell ref="K83:M83"/>
    <mergeCell ref="K236:M236"/>
    <mergeCell ref="C7:E7"/>
    <mergeCell ref="J8:K8"/>
    <mergeCell ref="C9:E9"/>
    <mergeCell ref="I9:K9"/>
    <mergeCell ref="C45:J45"/>
  </mergeCells>
  <phoneticPr fontId="3"/>
  <dataValidations count="2">
    <dataValidation type="list" allowBlank="1" showInputMessage="1" showErrorMessage="1" sqref="I9:K9" xr:uid="{00000000-0002-0000-0000-000000000000}">
      <formula1>$AA$306:$AA$318</formula1>
    </dataValidation>
    <dataValidation type="list" allowBlank="1" showInputMessage="1" showErrorMessage="1" sqref="D17:D21" xr:uid="{00000000-0002-0000-0000-000001000000}">
      <formula1>"共通仮設工事,直接仮設工事,土工事,地業工事,杭地業工事,コンクリート工事,型枠工事,鉄筋工事,PC工事,既製コンクリート工事,鉄骨工事,組積工事,防水工事,石及びタイル工事,石工事,タイル工事,木工事,屋根・樋工事,金属工事,左官工事,木製建具工事,金属製建具工事,ガラス工事,塗装工事,仕上塗材工事,内外装工事,ユニット及びその他工事,雑工事,附帯施設工事,外構工事,土木工事,解体撤去工事,耐震改修工事,電気設備工事,給排水衛生設備工事,機械設備工事,昇降設備工事,追加工事,設計変更,現場経費"</formula1>
    </dataValidation>
  </dataValidations>
  <pageMargins left="0" right="0" top="1.3779527559055118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D2" s="159"/>
      <c r="E2" s="160"/>
      <c r="K2" s="108">
        <v>8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入力シート!C152</f>
        <v>0</v>
      </c>
      <c r="C5" s="133">
        <f>入力シート!D152</f>
        <v>0</v>
      </c>
      <c r="D5" s="133">
        <f>入力シート!E152</f>
        <v>0</v>
      </c>
      <c r="E5" s="128">
        <f>入力シート!F152</f>
        <v>0</v>
      </c>
      <c r="F5" s="129"/>
      <c r="G5" s="130">
        <f>入力シート!H152</f>
        <v>0</v>
      </c>
      <c r="H5" s="134">
        <f>入力シート!I152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入力シート!C153</f>
        <v>0</v>
      </c>
      <c r="C6" s="133">
        <f>入力シート!D153</f>
        <v>0</v>
      </c>
      <c r="D6" s="133">
        <f>入力シート!E153</f>
        <v>0</v>
      </c>
      <c r="E6" s="128">
        <f>入力シート!F153</f>
        <v>0</v>
      </c>
      <c r="F6" s="129"/>
      <c r="G6" s="130">
        <f>入力シート!H153</f>
        <v>0</v>
      </c>
      <c r="H6" s="134">
        <f>入力シート!I153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入力シート!C154</f>
        <v>0</v>
      </c>
      <c r="C7" s="133">
        <f>入力シート!D154</f>
        <v>0</v>
      </c>
      <c r="D7" s="133">
        <f>入力シート!E154</f>
        <v>0</v>
      </c>
      <c r="E7" s="128">
        <f>入力シート!F154</f>
        <v>0</v>
      </c>
      <c r="F7" s="129"/>
      <c r="G7" s="130">
        <f>入力シート!H154</f>
        <v>0</v>
      </c>
      <c r="H7" s="134">
        <f>入力シート!I154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入力シート!C155</f>
        <v>0</v>
      </c>
      <c r="C8" s="133">
        <f>入力シート!D155</f>
        <v>0</v>
      </c>
      <c r="D8" s="133">
        <f>入力シート!E155</f>
        <v>0</v>
      </c>
      <c r="E8" s="128">
        <f>入力シート!F155</f>
        <v>0</v>
      </c>
      <c r="F8" s="129"/>
      <c r="G8" s="130">
        <f>入力シート!H155</f>
        <v>0</v>
      </c>
      <c r="H8" s="134">
        <f>入力シート!I155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入力シート!C156</f>
        <v>0</v>
      </c>
      <c r="C9" s="133">
        <f>入力シート!D156</f>
        <v>0</v>
      </c>
      <c r="D9" s="133">
        <f>入力シート!E156</f>
        <v>0</v>
      </c>
      <c r="E9" s="128">
        <f>入力シート!F156</f>
        <v>0</v>
      </c>
      <c r="F9" s="129"/>
      <c r="G9" s="130">
        <f>入力シート!H156</f>
        <v>0</v>
      </c>
      <c r="H9" s="134">
        <f>入力シート!I156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入力シート!C157</f>
        <v>0</v>
      </c>
      <c r="C10" s="133">
        <f>入力シート!D157</f>
        <v>0</v>
      </c>
      <c r="D10" s="133">
        <f>入力シート!E157</f>
        <v>0</v>
      </c>
      <c r="E10" s="128">
        <f>入力シート!F157</f>
        <v>0</v>
      </c>
      <c r="F10" s="129"/>
      <c r="G10" s="130">
        <f>入力シート!H157</f>
        <v>0</v>
      </c>
      <c r="H10" s="134">
        <f>入力シート!I157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入力シート!C158</f>
        <v>0</v>
      </c>
      <c r="C11" s="133">
        <f>入力シート!D158</f>
        <v>0</v>
      </c>
      <c r="D11" s="133">
        <f>入力シート!E158</f>
        <v>0</v>
      </c>
      <c r="E11" s="128">
        <f>入力シート!F158</f>
        <v>0</v>
      </c>
      <c r="F11" s="129"/>
      <c r="G11" s="130">
        <f>入力シート!H158</f>
        <v>0</v>
      </c>
      <c r="H11" s="134">
        <f>入力シート!I158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入力シート!C159</f>
        <v>0</v>
      </c>
      <c r="C12" s="133">
        <f>入力シート!D159</f>
        <v>0</v>
      </c>
      <c r="D12" s="133">
        <f>入力シート!E159</f>
        <v>0</v>
      </c>
      <c r="E12" s="128">
        <f>入力シート!F159</f>
        <v>0</v>
      </c>
      <c r="F12" s="129"/>
      <c r="G12" s="130">
        <f>入力シート!H159</f>
        <v>0</v>
      </c>
      <c r="H12" s="134">
        <f>入力シート!I159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入力シート!C160</f>
        <v>0</v>
      </c>
      <c r="C13" s="133">
        <f>入力シート!D160</f>
        <v>0</v>
      </c>
      <c r="D13" s="133">
        <f>入力シート!E160</f>
        <v>0</v>
      </c>
      <c r="E13" s="128">
        <f>入力シート!F160</f>
        <v>0</v>
      </c>
      <c r="F13" s="129"/>
      <c r="G13" s="130">
        <f>入力シート!H160</f>
        <v>0</v>
      </c>
      <c r="H13" s="134">
        <f>入力シート!I160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入力シート!C161</f>
        <v>0</v>
      </c>
      <c r="C14" s="133">
        <f>入力シート!D161</f>
        <v>0</v>
      </c>
      <c r="D14" s="133">
        <f>入力シート!E161</f>
        <v>0</v>
      </c>
      <c r="E14" s="128">
        <f>入力シート!F161</f>
        <v>0</v>
      </c>
      <c r="F14" s="129"/>
      <c r="G14" s="130">
        <f>入力シート!H161</f>
        <v>0</v>
      </c>
      <c r="H14" s="134">
        <f>入力シート!I161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入力シート!C162</f>
        <v>0</v>
      </c>
      <c r="C15" s="133">
        <f>入力シート!D162</f>
        <v>0</v>
      </c>
      <c r="D15" s="133">
        <f>入力シート!E162</f>
        <v>0</v>
      </c>
      <c r="E15" s="128">
        <f>入力シート!F162</f>
        <v>0</v>
      </c>
      <c r="F15" s="129"/>
      <c r="G15" s="130">
        <f>入力シート!H162</f>
        <v>0</v>
      </c>
      <c r="H15" s="134">
        <f>入力シート!I162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入力シート!C163</f>
        <v>0</v>
      </c>
      <c r="C16" s="133">
        <f>入力シート!D163</f>
        <v>0</v>
      </c>
      <c r="D16" s="133">
        <f>入力シート!E163</f>
        <v>0</v>
      </c>
      <c r="E16" s="128">
        <f>入力シート!F163</f>
        <v>0</v>
      </c>
      <c r="F16" s="129"/>
      <c r="G16" s="130">
        <f>入力シート!H163</f>
        <v>0</v>
      </c>
      <c r="H16" s="134">
        <f>入力シート!I163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入力シート!C164</f>
        <v>0</v>
      </c>
      <c r="C17" s="133">
        <f>入力シート!D164</f>
        <v>0</v>
      </c>
      <c r="D17" s="133">
        <f>入力シート!E164</f>
        <v>0</v>
      </c>
      <c r="E17" s="128">
        <f>入力シート!F164</f>
        <v>0</v>
      </c>
      <c r="F17" s="129"/>
      <c r="G17" s="130">
        <f>入力シート!H164</f>
        <v>0</v>
      </c>
      <c r="H17" s="134">
        <f>入力シート!I164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入力シート!C165</f>
        <v>0</v>
      </c>
      <c r="C18" s="133">
        <f>入力シート!D165</f>
        <v>0</v>
      </c>
      <c r="D18" s="133">
        <f>入力シート!E165</f>
        <v>0</v>
      </c>
      <c r="E18" s="128">
        <f>入力シート!F165</f>
        <v>0</v>
      </c>
      <c r="F18" s="129"/>
      <c r="G18" s="130">
        <f>入力シート!H165</f>
        <v>0</v>
      </c>
      <c r="H18" s="134">
        <f>入力シート!I165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入力シート!C166</f>
        <v>0</v>
      </c>
      <c r="C19" s="133">
        <f>入力シート!D166</f>
        <v>0</v>
      </c>
      <c r="D19" s="133">
        <f>入力シート!E166</f>
        <v>0</v>
      </c>
      <c r="E19" s="128">
        <f>入力シート!F166</f>
        <v>0</v>
      </c>
      <c r="F19" s="129"/>
      <c r="G19" s="130">
        <f>入力シート!H166</f>
        <v>0</v>
      </c>
      <c r="H19" s="134">
        <f>入力シート!I166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入力シート!C167</f>
        <v>0</v>
      </c>
      <c r="C20" s="133">
        <f>入力シート!D167</f>
        <v>0</v>
      </c>
      <c r="D20" s="133">
        <f>入力シート!E167</f>
        <v>0</v>
      </c>
      <c r="E20" s="128">
        <f>入力シート!F167</f>
        <v>0</v>
      </c>
      <c r="F20" s="129"/>
      <c r="G20" s="130">
        <f>入力シート!H167</f>
        <v>0</v>
      </c>
      <c r="H20" s="134">
        <f>入力シート!I167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入力シート!C168</f>
        <v>0</v>
      </c>
      <c r="C21" s="133">
        <f>入力シート!D168</f>
        <v>0</v>
      </c>
      <c r="D21" s="133">
        <f>入力シート!E168</f>
        <v>0</v>
      </c>
      <c r="E21" s="128">
        <f>入力シート!F168</f>
        <v>0</v>
      </c>
      <c r="F21" s="129"/>
      <c r="G21" s="130">
        <f>入力シート!H168</f>
        <v>0</v>
      </c>
      <c r="H21" s="134">
        <f>入力シート!I168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9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入力シート!C169</f>
        <v>0</v>
      </c>
      <c r="C5" s="133">
        <f>入力シート!D169</f>
        <v>0</v>
      </c>
      <c r="D5" s="133">
        <f>入力シート!E169</f>
        <v>0</v>
      </c>
      <c r="E5" s="128">
        <f>入力シート!F169</f>
        <v>0</v>
      </c>
      <c r="F5" s="129"/>
      <c r="G5" s="130">
        <f>入力シート!H169</f>
        <v>0</v>
      </c>
      <c r="H5" s="134">
        <f>入力シート!I169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入力シート!C170</f>
        <v>0</v>
      </c>
      <c r="C6" s="133">
        <f>入力シート!D170</f>
        <v>0</v>
      </c>
      <c r="D6" s="133">
        <f>入力シート!E170</f>
        <v>0</v>
      </c>
      <c r="E6" s="128">
        <f>入力シート!F170</f>
        <v>0</v>
      </c>
      <c r="F6" s="129"/>
      <c r="G6" s="130">
        <f>入力シート!H170</f>
        <v>0</v>
      </c>
      <c r="H6" s="134">
        <f>入力シート!I170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入力シート!C171</f>
        <v>0</v>
      </c>
      <c r="C7" s="133">
        <f>入力シート!D171</f>
        <v>0</v>
      </c>
      <c r="D7" s="133">
        <f>入力シート!E171</f>
        <v>0</v>
      </c>
      <c r="E7" s="128">
        <f>入力シート!F171</f>
        <v>0</v>
      </c>
      <c r="F7" s="129"/>
      <c r="G7" s="130">
        <f>入力シート!H171</f>
        <v>0</v>
      </c>
      <c r="H7" s="134">
        <f>入力シート!I171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入力シート!C172</f>
        <v>0</v>
      </c>
      <c r="C8" s="133">
        <f>入力シート!D172</f>
        <v>0</v>
      </c>
      <c r="D8" s="133">
        <f>入力シート!E172</f>
        <v>0</v>
      </c>
      <c r="E8" s="128">
        <f>入力シート!F172</f>
        <v>0</v>
      </c>
      <c r="F8" s="129"/>
      <c r="G8" s="130">
        <f>入力シート!H172</f>
        <v>0</v>
      </c>
      <c r="H8" s="134">
        <f>入力シート!I172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入力シート!C173</f>
        <v>0</v>
      </c>
      <c r="C9" s="133">
        <f>入力シート!D173</f>
        <v>0</v>
      </c>
      <c r="D9" s="133">
        <f>入力シート!E173</f>
        <v>0</v>
      </c>
      <c r="E9" s="128">
        <f>入力シート!F173</f>
        <v>0</v>
      </c>
      <c r="F9" s="129"/>
      <c r="G9" s="130">
        <f>入力シート!H173</f>
        <v>0</v>
      </c>
      <c r="H9" s="134">
        <f>入力シート!I173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入力シート!C174</f>
        <v>0</v>
      </c>
      <c r="C10" s="133">
        <f>入力シート!D174</f>
        <v>0</v>
      </c>
      <c r="D10" s="133">
        <f>入力シート!E174</f>
        <v>0</v>
      </c>
      <c r="E10" s="128">
        <f>入力シート!F174</f>
        <v>0</v>
      </c>
      <c r="F10" s="129"/>
      <c r="G10" s="130">
        <f>入力シート!H174</f>
        <v>0</v>
      </c>
      <c r="H10" s="134">
        <f>入力シート!I174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入力シート!C175</f>
        <v>0</v>
      </c>
      <c r="C11" s="133">
        <f>入力シート!D175</f>
        <v>0</v>
      </c>
      <c r="D11" s="133">
        <f>入力シート!E175</f>
        <v>0</v>
      </c>
      <c r="E11" s="128">
        <f>入力シート!F175</f>
        <v>0</v>
      </c>
      <c r="F11" s="129"/>
      <c r="G11" s="130">
        <f>入力シート!H175</f>
        <v>0</v>
      </c>
      <c r="H11" s="134">
        <f>入力シート!I175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入力シート!C176</f>
        <v>0</v>
      </c>
      <c r="C12" s="133">
        <f>入力シート!D176</f>
        <v>0</v>
      </c>
      <c r="D12" s="133">
        <f>入力シート!E176</f>
        <v>0</v>
      </c>
      <c r="E12" s="128">
        <f>入力シート!F176</f>
        <v>0</v>
      </c>
      <c r="F12" s="129"/>
      <c r="G12" s="130">
        <f>入力シート!H176</f>
        <v>0</v>
      </c>
      <c r="H12" s="134">
        <f>入力シート!I176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入力シート!C177</f>
        <v>0</v>
      </c>
      <c r="C13" s="133">
        <f>入力シート!D177</f>
        <v>0</v>
      </c>
      <c r="D13" s="133">
        <f>入力シート!E177</f>
        <v>0</v>
      </c>
      <c r="E13" s="128">
        <f>入力シート!F177</f>
        <v>0</v>
      </c>
      <c r="F13" s="129"/>
      <c r="G13" s="130">
        <f>入力シート!H177</f>
        <v>0</v>
      </c>
      <c r="H13" s="134">
        <f>入力シート!I177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入力シート!C178</f>
        <v>0</v>
      </c>
      <c r="C14" s="133">
        <f>入力シート!D178</f>
        <v>0</v>
      </c>
      <c r="D14" s="133">
        <f>入力シート!E178</f>
        <v>0</v>
      </c>
      <c r="E14" s="128">
        <f>入力シート!F178</f>
        <v>0</v>
      </c>
      <c r="F14" s="129"/>
      <c r="G14" s="130">
        <f>入力シート!H178</f>
        <v>0</v>
      </c>
      <c r="H14" s="134">
        <f>入力シート!I178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入力シート!C179</f>
        <v>0</v>
      </c>
      <c r="C15" s="133">
        <f>入力シート!D179</f>
        <v>0</v>
      </c>
      <c r="D15" s="133">
        <f>入力シート!E179</f>
        <v>0</v>
      </c>
      <c r="E15" s="128">
        <f>入力シート!F179</f>
        <v>0</v>
      </c>
      <c r="F15" s="129"/>
      <c r="G15" s="130">
        <f>入力シート!H179</f>
        <v>0</v>
      </c>
      <c r="H15" s="134">
        <f>入力シート!I179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入力シート!C180</f>
        <v>0</v>
      </c>
      <c r="C16" s="133">
        <f>入力シート!D180</f>
        <v>0</v>
      </c>
      <c r="D16" s="133">
        <f>入力シート!E180</f>
        <v>0</v>
      </c>
      <c r="E16" s="128">
        <f>入力シート!F180</f>
        <v>0</v>
      </c>
      <c r="F16" s="129"/>
      <c r="G16" s="130">
        <f>入力シート!H180</f>
        <v>0</v>
      </c>
      <c r="H16" s="134">
        <f>入力シート!I180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入力シート!C181</f>
        <v>0</v>
      </c>
      <c r="C17" s="133">
        <f>入力シート!D181</f>
        <v>0</v>
      </c>
      <c r="D17" s="133">
        <f>入力シート!E181</f>
        <v>0</v>
      </c>
      <c r="E17" s="128">
        <f>入力シート!F181</f>
        <v>0</v>
      </c>
      <c r="F17" s="129"/>
      <c r="G17" s="130">
        <f>入力シート!H181</f>
        <v>0</v>
      </c>
      <c r="H17" s="134">
        <f>入力シート!I181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入力シート!C182</f>
        <v>0</v>
      </c>
      <c r="C18" s="133">
        <f>入力シート!D182</f>
        <v>0</v>
      </c>
      <c r="D18" s="133">
        <f>入力シート!E182</f>
        <v>0</v>
      </c>
      <c r="E18" s="128">
        <f>入力シート!F182</f>
        <v>0</v>
      </c>
      <c r="F18" s="129"/>
      <c r="G18" s="130">
        <f>入力シート!H182</f>
        <v>0</v>
      </c>
      <c r="H18" s="134">
        <f>入力シート!I182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入力シート!C183</f>
        <v>0</v>
      </c>
      <c r="C19" s="133">
        <f>入力シート!D183</f>
        <v>0</v>
      </c>
      <c r="D19" s="133">
        <f>入力シート!E183</f>
        <v>0</v>
      </c>
      <c r="E19" s="128">
        <f>入力シート!F183</f>
        <v>0</v>
      </c>
      <c r="F19" s="129"/>
      <c r="G19" s="130">
        <f>入力シート!H183</f>
        <v>0</v>
      </c>
      <c r="H19" s="134">
        <f>入力シート!I183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入力シート!C184</f>
        <v>0</v>
      </c>
      <c r="C20" s="133">
        <f>入力シート!D184</f>
        <v>0</v>
      </c>
      <c r="D20" s="133">
        <f>入力シート!E184</f>
        <v>0</v>
      </c>
      <c r="E20" s="128">
        <f>入力シート!F184</f>
        <v>0</v>
      </c>
      <c r="F20" s="129"/>
      <c r="G20" s="130">
        <f>入力シート!H184</f>
        <v>0</v>
      </c>
      <c r="H20" s="134">
        <f>入力シート!I184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入力シート!C185</f>
        <v>0</v>
      </c>
      <c r="C21" s="133">
        <f>入力シート!D185</f>
        <v>0</v>
      </c>
      <c r="D21" s="133">
        <f>入力シート!E185</f>
        <v>0</v>
      </c>
      <c r="E21" s="128">
        <f>入力シート!F185</f>
        <v>0</v>
      </c>
      <c r="F21" s="129"/>
      <c r="G21" s="130">
        <f>入力シート!H185</f>
        <v>0</v>
      </c>
      <c r="H21" s="134">
        <f>入力シート!I185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23" sqref="K23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10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入力シート!C186</f>
        <v>0</v>
      </c>
      <c r="C5" s="133">
        <f>入力シート!D186</f>
        <v>0</v>
      </c>
      <c r="D5" s="133">
        <f>入力シート!E186</f>
        <v>0</v>
      </c>
      <c r="E5" s="128">
        <f>入力シート!F186</f>
        <v>0</v>
      </c>
      <c r="F5" s="129"/>
      <c r="G5" s="130">
        <f>入力シート!H186</f>
        <v>0</v>
      </c>
      <c r="H5" s="134">
        <f>入力シート!I186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入力シート!C187</f>
        <v>0</v>
      </c>
      <c r="C6" s="133">
        <f>入力シート!D187</f>
        <v>0</v>
      </c>
      <c r="D6" s="133">
        <f>入力シート!E187</f>
        <v>0</v>
      </c>
      <c r="E6" s="128">
        <f>入力シート!F187</f>
        <v>0</v>
      </c>
      <c r="F6" s="129"/>
      <c r="G6" s="130">
        <f>入力シート!H187</f>
        <v>0</v>
      </c>
      <c r="H6" s="134">
        <f>入力シート!I187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入力シート!C188</f>
        <v>0</v>
      </c>
      <c r="C7" s="133">
        <f>入力シート!D188</f>
        <v>0</v>
      </c>
      <c r="D7" s="133">
        <f>入力シート!E188</f>
        <v>0</v>
      </c>
      <c r="E7" s="128">
        <f>入力シート!F188</f>
        <v>0</v>
      </c>
      <c r="F7" s="129"/>
      <c r="G7" s="130">
        <f>入力シート!H188</f>
        <v>0</v>
      </c>
      <c r="H7" s="134">
        <f>入力シート!I188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入力シート!C189</f>
        <v>0</v>
      </c>
      <c r="C8" s="133">
        <f>入力シート!D189</f>
        <v>0</v>
      </c>
      <c r="D8" s="133">
        <f>入力シート!E189</f>
        <v>0</v>
      </c>
      <c r="E8" s="128">
        <f>入力シート!F189</f>
        <v>0</v>
      </c>
      <c r="F8" s="129"/>
      <c r="G8" s="130">
        <f>入力シート!H189</f>
        <v>0</v>
      </c>
      <c r="H8" s="134">
        <f>入力シート!I189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入力シート!C190</f>
        <v>0</v>
      </c>
      <c r="C9" s="133">
        <f>入力シート!D190</f>
        <v>0</v>
      </c>
      <c r="D9" s="133">
        <f>入力シート!E190</f>
        <v>0</v>
      </c>
      <c r="E9" s="128">
        <f>入力シート!F190</f>
        <v>0</v>
      </c>
      <c r="F9" s="129"/>
      <c r="G9" s="130">
        <f>入力シート!H190</f>
        <v>0</v>
      </c>
      <c r="H9" s="134">
        <f>入力シート!I190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入力シート!C191</f>
        <v>0</v>
      </c>
      <c r="C10" s="133">
        <f>入力シート!D191</f>
        <v>0</v>
      </c>
      <c r="D10" s="133">
        <f>入力シート!E191</f>
        <v>0</v>
      </c>
      <c r="E10" s="128">
        <f>入力シート!F191</f>
        <v>0</v>
      </c>
      <c r="F10" s="129"/>
      <c r="G10" s="130">
        <f>入力シート!H191</f>
        <v>0</v>
      </c>
      <c r="H10" s="134">
        <f>入力シート!I191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入力シート!C192</f>
        <v>0</v>
      </c>
      <c r="C11" s="133">
        <f>入力シート!D192</f>
        <v>0</v>
      </c>
      <c r="D11" s="133">
        <f>入力シート!E192</f>
        <v>0</v>
      </c>
      <c r="E11" s="128">
        <f>入力シート!F192</f>
        <v>0</v>
      </c>
      <c r="F11" s="129"/>
      <c r="G11" s="130">
        <f>入力シート!H192</f>
        <v>0</v>
      </c>
      <c r="H11" s="134">
        <f>入力シート!I192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入力シート!C193</f>
        <v>0</v>
      </c>
      <c r="C12" s="133">
        <f>入力シート!D193</f>
        <v>0</v>
      </c>
      <c r="D12" s="133">
        <f>入力シート!E193</f>
        <v>0</v>
      </c>
      <c r="E12" s="128">
        <f>入力シート!F193</f>
        <v>0</v>
      </c>
      <c r="F12" s="129"/>
      <c r="G12" s="130">
        <f>入力シート!H193</f>
        <v>0</v>
      </c>
      <c r="H12" s="134">
        <f>入力シート!I193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入力シート!C194</f>
        <v>0</v>
      </c>
      <c r="C13" s="133">
        <f>入力シート!D194</f>
        <v>0</v>
      </c>
      <c r="D13" s="133">
        <f>入力シート!E194</f>
        <v>0</v>
      </c>
      <c r="E13" s="128">
        <f>入力シート!F194</f>
        <v>0</v>
      </c>
      <c r="F13" s="129"/>
      <c r="G13" s="130">
        <f>入力シート!H194</f>
        <v>0</v>
      </c>
      <c r="H13" s="134">
        <f>入力シート!I194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入力シート!C195</f>
        <v>0</v>
      </c>
      <c r="C14" s="133">
        <f>入力シート!D195</f>
        <v>0</v>
      </c>
      <c r="D14" s="133">
        <f>入力シート!E195</f>
        <v>0</v>
      </c>
      <c r="E14" s="128">
        <f>入力シート!F195</f>
        <v>0</v>
      </c>
      <c r="F14" s="129"/>
      <c r="G14" s="130">
        <f>入力シート!H195</f>
        <v>0</v>
      </c>
      <c r="H14" s="134">
        <f>入力シート!I195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入力シート!C196</f>
        <v>0</v>
      </c>
      <c r="C15" s="133">
        <f>入力シート!D196</f>
        <v>0</v>
      </c>
      <c r="D15" s="133">
        <f>入力シート!E196</f>
        <v>0</v>
      </c>
      <c r="E15" s="128">
        <f>入力シート!F196</f>
        <v>0</v>
      </c>
      <c r="F15" s="129"/>
      <c r="G15" s="130">
        <f>入力シート!H196</f>
        <v>0</v>
      </c>
      <c r="H15" s="134">
        <f>入力シート!I196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入力シート!C197</f>
        <v>0</v>
      </c>
      <c r="C16" s="133">
        <f>入力シート!D197</f>
        <v>0</v>
      </c>
      <c r="D16" s="133">
        <f>入力シート!E197</f>
        <v>0</v>
      </c>
      <c r="E16" s="128">
        <f>入力シート!F197</f>
        <v>0</v>
      </c>
      <c r="F16" s="129"/>
      <c r="G16" s="130">
        <f>入力シート!H197</f>
        <v>0</v>
      </c>
      <c r="H16" s="134">
        <f>入力シート!I197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入力シート!C198</f>
        <v>0</v>
      </c>
      <c r="C17" s="133">
        <f>入力シート!D198</f>
        <v>0</v>
      </c>
      <c r="D17" s="133">
        <f>入力シート!E198</f>
        <v>0</v>
      </c>
      <c r="E17" s="128">
        <f>入力シート!F198</f>
        <v>0</v>
      </c>
      <c r="F17" s="129"/>
      <c r="G17" s="130">
        <f>入力シート!H198</f>
        <v>0</v>
      </c>
      <c r="H17" s="134">
        <f>入力シート!I198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入力シート!C199</f>
        <v>0</v>
      </c>
      <c r="C18" s="133">
        <f>入力シート!D199</f>
        <v>0</v>
      </c>
      <c r="D18" s="133">
        <f>入力シート!E199</f>
        <v>0</v>
      </c>
      <c r="E18" s="128">
        <f>入力シート!F199</f>
        <v>0</v>
      </c>
      <c r="F18" s="129"/>
      <c r="G18" s="130">
        <f>入力シート!H199</f>
        <v>0</v>
      </c>
      <c r="H18" s="134">
        <f>入力シート!I199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入力シート!C200</f>
        <v>0</v>
      </c>
      <c r="C19" s="133">
        <f>入力シート!D200</f>
        <v>0</v>
      </c>
      <c r="D19" s="133">
        <f>入力シート!E200</f>
        <v>0</v>
      </c>
      <c r="E19" s="128">
        <f>入力シート!F200</f>
        <v>0</v>
      </c>
      <c r="F19" s="129"/>
      <c r="G19" s="130">
        <f>入力シート!H200</f>
        <v>0</v>
      </c>
      <c r="H19" s="134">
        <f>入力シート!I200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入力シート!C201</f>
        <v>0</v>
      </c>
      <c r="C20" s="133">
        <f>入力シート!D201</f>
        <v>0</v>
      </c>
      <c r="D20" s="133">
        <f>入力シート!E201</f>
        <v>0</v>
      </c>
      <c r="E20" s="128">
        <f>入力シート!F201</f>
        <v>0</v>
      </c>
      <c r="F20" s="129"/>
      <c r="G20" s="130">
        <f>入力シート!H201</f>
        <v>0</v>
      </c>
      <c r="H20" s="134">
        <f>入力シート!I201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入力シート!C202</f>
        <v>0</v>
      </c>
      <c r="C21" s="133">
        <f>入力シート!D202</f>
        <v>0</v>
      </c>
      <c r="D21" s="133">
        <f>入力シート!E202</f>
        <v>0</v>
      </c>
      <c r="E21" s="128">
        <f>入力シート!F202</f>
        <v>0</v>
      </c>
      <c r="F21" s="129"/>
      <c r="G21" s="130">
        <f>入力シート!H202</f>
        <v>0</v>
      </c>
      <c r="H21" s="134">
        <f>入力シート!I202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11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入力シート!C203</f>
        <v>0</v>
      </c>
      <c r="C5" s="133">
        <f>入力シート!D203</f>
        <v>0</v>
      </c>
      <c r="D5" s="133">
        <f>入力シート!E203</f>
        <v>0</v>
      </c>
      <c r="E5" s="128">
        <f>入力シート!F203</f>
        <v>0</v>
      </c>
      <c r="F5" s="129"/>
      <c r="G5" s="130">
        <f>入力シート!H203</f>
        <v>0</v>
      </c>
      <c r="H5" s="134">
        <f>入力シート!I203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入力シート!C204</f>
        <v>0</v>
      </c>
      <c r="C6" s="133">
        <f>入力シート!D204</f>
        <v>0</v>
      </c>
      <c r="D6" s="133">
        <f>入力シート!E204</f>
        <v>0</v>
      </c>
      <c r="E6" s="128">
        <f>入力シート!F204</f>
        <v>0</v>
      </c>
      <c r="F6" s="129"/>
      <c r="G6" s="130">
        <f>入力シート!H204</f>
        <v>0</v>
      </c>
      <c r="H6" s="134">
        <f>入力シート!I204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入力シート!C205</f>
        <v>0</v>
      </c>
      <c r="C7" s="133">
        <f>入力シート!D205</f>
        <v>0</v>
      </c>
      <c r="D7" s="133">
        <f>入力シート!E205</f>
        <v>0</v>
      </c>
      <c r="E7" s="128">
        <f>入力シート!F205</f>
        <v>0</v>
      </c>
      <c r="F7" s="129"/>
      <c r="G7" s="130">
        <f>入力シート!H205</f>
        <v>0</v>
      </c>
      <c r="H7" s="134">
        <f>入力シート!I205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入力シート!C206</f>
        <v>0</v>
      </c>
      <c r="C8" s="133">
        <f>入力シート!D206</f>
        <v>0</v>
      </c>
      <c r="D8" s="133">
        <f>入力シート!E206</f>
        <v>0</v>
      </c>
      <c r="E8" s="128">
        <f>入力シート!F206</f>
        <v>0</v>
      </c>
      <c r="F8" s="129"/>
      <c r="G8" s="130">
        <f>入力シート!H206</f>
        <v>0</v>
      </c>
      <c r="H8" s="134">
        <f>入力シート!I206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入力シート!C207</f>
        <v>0</v>
      </c>
      <c r="C9" s="133">
        <f>入力シート!D207</f>
        <v>0</v>
      </c>
      <c r="D9" s="133">
        <f>入力シート!E207</f>
        <v>0</v>
      </c>
      <c r="E9" s="128">
        <f>入力シート!F207</f>
        <v>0</v>
      </c>
      <c r="F9" s="129"/>
      <c r="G9" s="130">
        <f>入力シート!H207</f>
        <v>0</v>
      </c>
      <c r="H9" s="134">
        <f>入力シート!I207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入力シート!C208</f>
        <v>0</v>
      </c>
      <c r="C10" s="133">
        <f>入力シート!D208</f>
        <v>0</v>
      </c>
      <c r="D10" s="133">
        <f>入力シート!E208</f>
        <v>0</v>
      </c>
      <c r="E10" s="128">
        <f>入力シート!F208</f>
        <v>0</v>
      </c>
      <c r="F10" s="129"/>
      <c r="G10" s="130">
        <f>入力シート!H208</f>
        <v>0</v>
      </c>
      <c r="H10" s="134">
        <f>入力シート!I208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入力シート!C209</f>
        <v>0</v>
      </c>
      <c r="C11" s="133">
        <f>入力シート!D209</f>
        <v>0</v>
      </c>
      <c r="D11" s="133">
        <f>入力シート!E209</f>
        <v>0</v>
      </c>
      <c r="E11" s="128">
        <f>入力シート!F209</f>
        <v>0</v>
      </c>
      <c r="F11" s="129"/>
      <c r="G11" s="130">
        <f>入力シート!H209</f>
        <v>0</v>
      </c>
      <c r="H11" s="134">
        <f>入力シート!I209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入力シート!C210</f>
        <v>0</v>
      </c>
      <c r="C12" s="133">
        <f>入力シート!D210</f>
        <v>0</v>
      </c>
      <c r="D12" s="133">
        <f>入力シート!E210</f>
        <v>0</v>
      </c>
      <c r="E12" s="128">
        <f>入力シート!F210</f>
        <v>0</v>
      </c>
      <c r="F12" s="129"/>
      <c r="G12" s="130">
        <f>入力シート!H210</f>
        <v>0</v>
      </c>
      <c r="H12" s="134">
        <f>入力シート!I210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入力シート!C211</f>
        <v>0</v>
      </c>
      <c r="C13" s="133">
        <f>入力シート!D211</f>
        <v>0</v>
      </c>
      <c r="D13" s="133">
        <f>入力シート!E211</f>
        <v>0</v>
      </c>
      <c r="E13" s="128">
        <f>入力シート!F211</f>
        <v>0</v>
      </c>
      <c r="F13" s="129"/>
      <c r="G13" s="130">
        <f>入力シート!H211</f>
        <v>0</v>
      </c>
      <c r="H13" s="134">
        <f>入力シート!I211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入力シート!C212</f>
        <v>0</v>
      </c>
      <c r="C14" s="133">
        <f>入力シート!D212</f>
        <v>0</v>
      </c>
      <c r="D14" s="133">
        <f>入力シート!E212</f>
        <v>0</v>
      </c>
      <c r="E14" s="128">
        <f>入力シート!F212</f>
        <v>0</v>
      </c>
      <c r="F14" s="129"/>
      <c r="G14" s="130">
        <f>入力シート!H212</f>
        <v>0</v>
      </c>
      <c r="H14" s="134">
        <f>入力シート!I212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入力シート!C213</f>
        <v>0</v>
      </c>
      <c r="C15" s="133">
        <f>入力シート!D213</f>
        <v>0</v>
      </c>
      <c r="D15" s="133">
        <f>入力シート!E213</f>
        <v>0</v>
      </c>
      <c r="E15" s="128">
        <f>入力シート!F213</f>
        <v>0</v>
      </c>
      <c r="F15" s="129"/>
      <c r="G15" s="130">
        <f>入力シート!H213</f>
        <v>0</v>
      </c>
      <c r="H15" s="134">
        <f>入力シート!I213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入力シート!C214</f>
        <v>0</v>
      </c>
      <c r="C16" s="133">
        <f>入力シート!D214</f>
        <v>0</v>
      </c>
      <c r="D16" s="133">
        <f>入力シート!E214</f>
        <v>0</v>
      </c>
      <c r="E16" s="128">
        <f>入力シート!F214</f>
        <v>0</v>
      </c>
      <c r="F16" s="129"/>
      <c r="G16" s="130">
        <f>入力シート!H214</f>
        <v>0</v>
      </c>
      <c r="H16" s="134">
        <f>入力シート!I214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入力シート!C215</f>
        <v>0</v>
      </c>
      <c r="C17" s="133">
        <f>入力シート!D215</f>
        <v>0</v>
      </c>
      <c r="D17" s="133">
        <f>入力シート!E215</f>
        <v>0</v>
      </c>
      <c r="E17" s="128">
        <f>入力シート!F215</f>
        <v>0</v>
      </c>
      <c r="F17" s="129"/>
      <c r="G17" s="130">
        <f>入力シート!H215</f>
        <v>0</v>
      </c>
      <c r="H17" s="134">
        <f>入力シート!I215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入力シート!C216</f>
        <v>0</v>
      </c>
      <c r="C18" s="133">
        <f>入力シート!D216</f>
        <v>0</v>
      </c>
      <c r="D18" s="133">
        <f>入力シート!E216</f>
        <v>0</v>
      </c>
      <c r="E18" s="128">
        <f>入力シート!F216</f>
        <v>0</v>
      </c>
      <c r="F18" s="129"/>
      <c r="G18" s="130">
        <f>入力シート!H216</f>
        <v>0</v>
      </c>
      <c r="H18" s="134">
        <f>入力シート!I216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入力シート!C217</f>
        <v>0</v>
      </c>
      <c r="C19" s="133">
        <f>入力シート!D217</f>
        <v>0</v>
      </c>
      <c r="D19" s="133">
        <f>入力シート!E217</f>
        <v>0</v>
      </c>
      <c r="E19" s="128">
        <f>入力シート!F217</f>
        <v>0</v>
      </c>
      <c r="F19" s="129"/>
      <c r="G19" s="130">
        <f>入力シート!H217</f>
        <v>0</v>
      </c>
      <c r="H19" s="134">
        <f>入力シート!I217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入力シート!C218</f>
        <v>0</v>
      </c>
      <c r="C20" s="133">
        <f>入力シート!D218</f>
        <v>0</v>
      </c>
      <c r="D20" s="133">
        <f>入力シート!E218</f>
        <v>0</v>
      </c>
      <c r="E20" s="128">
        <f>入力シート!F218</f>
        <v>0</v>
      </c>
      <c r="F20" s="129"/>
      <c r="G20" s="130">
        <f>入力シート!H218</f>
        <v>0</v>
      </c>
      <c r="H20" s="134">
        <f>入力シート!I218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入力シート!C219</f>
        <v>0</v>
      </c>
      <c r="C21" s="133">
        <f>入力シート!D219</f>
        <v>0</v>
      </c>
      <c r="D21" s="133">
        <f>入力シート!E219</f>
        <v>0</v>
      </c>
      <c r="E21" s="128">
        <f>入力シート!F219</f>
        <v>0</v>
      </c>
      <c r="F21" s="129"/>
      <c r="G21" s="130">
        <f>入力シート!H219</f>
        <v>0</v>
      </c>
      <c r="H21" s="134">
        <f>入力シート!I219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12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入力シート!C220</f>
        <v>0</v>
      </c>
      <c r="C5" s="133">
        <f>入力シート!D220</f>
        <v>0</v>
      </c>
      <c r="D5" s="133">
        <f>入力シート!E220</f>
        <v>0</v>
      </c>
      <c r="E5" s="128">
        <f>入力シート!F220</f>
        <v>0</v>
      </c>
      <c r="F5" s="129"/>
      <c r="G5" s="130">
        <f>入力シート!H220</f>
        <v>0</v>
      </c>
      <c r="H5" s="134">
        <f>入力シート!I220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入力シート!C221</f>
        <v>0</v>
      </c>
      <c r="C6" s="133">
        <f>入力シート!D221</f>
        <v>0</v>
      </c>
      <c r="D6" s="133">
        <f>入力シート!E221</f>
        <v>0</v>
      </c>
      <c r="E6" s="128">
        <f>入力シート!F221</f>
        <v>0</v>
      </c>
      <c r="F6" s="129"/>
      <c r="G6" s="130">
        <f>入力シート!H221</f>
        <v>0</v>
      </c>
      <c r="H6" s="134">
        <f>入力シート!I221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入力シート!C222</f>
        <v>0</v>
      </c>
      <c r="C7" s="133">
        <f>入力シート!D222</f>
        <v>0</v>
      </c>
      <c r="D7" s="133">
        <f>入力シート!E222</f>
        <v>0</v>
      </c>
      <c r="E7" s="128">
        <f>入力シート!F222</f>
        <v>0</v>
      </c>
      <c r="F7" s="129"/>
      <c r="G7" s="130">
        <f>入力シート!H222</f>
        <v>0</v>
      </c>
      <c r="H7" s="134">
        <f>入力シート!I222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入力シート!C223</f>
        <v>0</v>
      </c>
      <c r="C8" s="133">
        <f>入力シート!D223</f>
        <v>0</v>
      </c>
      <c r="D8" s="133">
        <f>入力シート!E223</f>
        <v>0</v>
      </c>
      <c r="E8" s="128">
        <f>入力シート!F223</f>
        <v>0</v>
      </c>
      <c r="F8" s="129"/>
      <c r="G8" s="130">
        <f>入力シート!H223</f>
        <v>0</v>
      </c>
      <c r="H8" s="134">
        <f>入力シート!I223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入力シート!C224</f>
        <v>0</v>
      </c>
      <c r="C9" s="133">
        <f>入力シート!D224</f>
        <v>0</v>
      </c>
      <c r="D9" s="133">
        <f>入力シート!E224</f>
        <v>0</v>
      </c>
      <c r="E9" s="128">
        <f>入力シート!F224</f>
        <v>0</v>
      </c>
      <c r="F9" s="129"/>
      <c r="G9" s="130">
        <f>入力シート!H224</f>
        <v>0</v>
      </c>
      <c r="H9" s="134">
        <f>入力シート!I224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入力シート!C225</f>
        <v>0</v>
      </c>
      <c r="C10" s="133">
        <f>入力シート!D225</f>
        <v>0</v>
      </c>
      <c r="D10" s="133">
        <f>入力シート!E225</f>
        <v>0</v>
      </c>
      <c r="E10" s="128">
        <f>入力シート!F225</f>
        <v>0</v>
      </c>
      <c r="F10" s="129"/>
      <c r="G10" s="130">
        <f>入力シート!H225</f>
        <v>0</v>
      </c>
      <c r="H10" s="134">
        <f>入力シート!I225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入力シート!C226</f>
        <v>0</v>
      </c>
      <c r="C11" s="133">
        <f>入力シート!D226</f>
        <v>0</v>
      </c>
      <c r="D11" s="133">
        <f>入力シート!E226</f>
        <v>0</v>
      </c>
      <c r="E11" s="128">
        <f>入力シート!F226</f>
        <v>0</v>
      </c>
      <c r="F11" s="129"/>
      <c r="G11" s="130">
        <f>入力シート!H226</f>
        <v>0</v>
      </c>
      <c r="H11" s="134">
        <f>入力シート!I226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入力シート!C227</f>
        <v>0</v>
      </c>
      <c r="C12" s="133">
        <f>入力シート!D227</f>
        <v>0</v>
      </c>
      <c r="D12" s="133">
        <f>入力シート!E227</f>
        <v>0</v>
      </c>
      <c r="E12" s="128">
        <f>入力シート!F227</f>
        <v>0</v>
      </c>
      <c r="F12" s="129"/>
      <c r="G12" s="130">
        <f>入力シート!H227</f>
        <v>0</v>
      </c>
      <c r="H12" s="134">
        <f>入力シート!I227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入力シート!C228</f>
        <v>0</v>
      </c>
      <c r="C13" s="133">
        <f>入力シート!D228</f>
        <v>0</v>
      </c>
      <c r="D13" s="133">
        <f>入力シート!E228</f>
        <v>0</v>
      </c>
      <c r="E13" s="128">
        <f>入力シート!F228</f>
        <v>0</v>
      </c>
      <c r="F13" s="129"/>
      <c r="G13" s="130">
        <f>入力シート!H228</f>
        <v>0</v>
      </c>
      <c r="H13" s="134">
        <f>入力シート!I228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入力シート!C229</f>
        <v>0</v>
      </c>
      <c r="C14" s="133">
        <f>入力シート!D229</f>
        <v>0</v>
      </c>
      <c r="D14" s="133">
        <f>入力シート!E229</f>
        <v>0</v>
      </c>
      <c r="E14" s="128">
        <f>入力シート!F229</f>
        <v>0</v>
      </c>
      <c r="F14" s="129"/>
      <c r="G14" s="130">
        <f>入力シート!H229</f>
        <v>0</v>
      </c>
      <c r="H14" s="134">
        <f>入力シート!I229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入力シート!C230</f>
        <v>0</v>
      </c>
      <c r="C15" s="133">
        <f>入力シート!D230</f>
        <v>0</v>
      </c>
      <c r="D15" s="133">
        <f>入力シート!E230</f>
        <v>0</v>
      </c>
      <c r="E15" s="128">
        <f>入力シート!F230</f>
        <v>0</v>
      </c>
      <c r="F15" s="129"/>
      <c r="G15" s="130">
        <f>入力シート!H230</f>
        <v>0</v>
      </c>
      <c r="H15" s="134">
        <f>入力シート!I230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入力シート!C231</f>
        <v>0</v>
      </c>
      <c r="C16" s="133">
        <f>入力シート!D231</f>
        <v>0</v>
      </c>
      <c r="D16" s="133">
        <f>入力シート!E231</f>
        <v>0</v>
      </c>
      <c r="E16" s="128">
        <f>入力シート!F231</f>
        <v>0</v>
      </c>
      <c r="F16" s="129"/>
      <c r="G16" s="130">
        <f>入力シート!H231</f>
        <v>0</v>
      </c>
      <c r="H16" s="134">
        <f>入力シート!I231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入力シート!C232</f>
        <v>0</v>
      </c>
      <c r="C17" s="133">
        <f>入力シート!D232</f>
        <v>0</v>
      </c>
      <c r="D17" s="133">
        <f>入力シート!E232</f>
        <v>0</v>
      </c>
      <c r="E17" s="128">
        <f>入力シート!F232</f>
        <v>0</v>
      </c>
      <c r="F17" s="129"/>
      <c r="G17" s="130">
        <f>入力シート!H232</f>
        <v>0</v>
      </c>
      <c r="H17" s="134">
        <f>入力シート!I232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入力シート!C233</f>
        <v>0</v>
      </c>
      <c r="C18" s="133">
        <f>入力シート!D233</f>
        <v>0</v>
      </c>
      <c r="D18" s="133">
        <f>入力シート!E233</f>
        <v>0</v>
      </c>
      <c r="E18" s="128">
        <f>入力シート!F233</f>
        <v>0</v>
      </c>
      <c r="F18" s="129"/>
      <c r="G18" s="130">
        <f>入力シート!H233</f>
        <v>0</v>
      </c>
      <c r="H18" s="134">
        <f>入力シート!I233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入力シート!C234</f>
        <v>0</v>
      </c>
      <c r="C19" s="133">
        <f>入力シート!D234</f>
        <v>0</v>
      </c>
      <c r="D19" s="133">
        <f>入力シート!E234</f>
        <v>0</v>
      </c>
      <c r="E19" s="128">
        <f>入力シート!F234</f>
        <v>0</v>
      </c>
      <c r="F19" s="129"/>
      <c r="G19" s="130">
        <f>入力シート!H234</f>
        <v>0</v>
      </c>
      <c r="H19" s="134">
        <f>入力シート!I234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入力シート!C235</f>
        <v>0</v>
      </c>
      <c r="C20" s="133">
        <f>入力シート!D235</f>
        <v>0</v>
      </c>
      <c r="D20" s="133">
        <f>入力シート!E235</f>
        <v>0</v>
      </c>
      <c r="E20" s="128">
        <f>入力シート!F235</f>
        <v>0</v>
      </c>
      <c r="F20" s="129"/>
      <c r="G20" s="130">
        <f>入力シート!H235</f>
        <v>0</v>
      </c>
      <c r="H20" s="134">
        <f>入力シート!I235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入力シート!C236</f>
        <v>0</v>
      </c>
      <c r="C21" s="133">
        <f>入力シート!D236</f>
        <v>0</v>
      </c>
      <c r="D21" s="133">
        <f>入力シート!E236</f>
        <v>0</v>
      </c>
      <c r="E21" s="128">
        <f>入力シート!F236</f>
        <v>0</v>
      </c>
      <c r="F21" s="129"/>
      <c r="G21" s="130">
        <f>入力シート!H236</f>
        <v>0</v>
      </c>
      <c r="H21" s="134">
        <f>入力シート!I236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autoPageBreaks="0"/>
  </sheetPr>
  <dimension ref="A1:K23"/>
  <sheetViews>
    <sheetView showGridLine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13</v>
      </c>
    </row>
    <row r="3" spans="1:11" s="123" customFormat="1" ht="15" customHeight="1" x14ac:dyDescent="0.15">
      <c r="A3" s="620" t="s">
        <v>51</v>
      </c>
      <c r="B3" s="616" t="s">
        <v>43</v>
      </c>
      <c r="C3" s="621" t="s">
        <v>52</v>
      </c>
      <c r="D3" s="620" t="s">
        <v>53</v>
      </c>
      <c r="E3" s="621" t="s">
        <v>8</v>
      </c>
      <c r="F3" s="622"/>
      <c r="G3" s="620" t="s">
        <v>54</v>
      </c>
      <c r="H3" s="620" t="s">
        <v>55</v>
      </c>
      <c r="I3" s="620"/>
      <c r="J3" s="619" t="s">
        <v>56</v>
      </c>
      <c r="K3" s="620"/>
    </row>
    <row r="4" spans="1:11" s="123" customFormat="1" ht="11.25" customHeight="1" x14ac:dyDescent="0.15">
      <c r="A4" s="620"/>
      <c r="B4" s="616"/>
      <c r="C4" s="623"/>
      <c r="D4" s="620"/>
      <c r="E4" s="623"/>
      <c r="F4" s="624"/>
      <c r="G4" s="620"/>
      <c r="H4" s="121" t="s">
        <v>10</v>
      </c>
      <c r="I4" s="121" t="s">
        <v>9</v>
      </c>
      <c r="J4" s="122" t="s">
        <v>10</v>
      </c>
      <c r="K4" s="121" t="s">
        <v>9</v>
      </c>
    </row>
    <row r="5" spans="1:11" ht="26.25" customHeight="1" x14ac:dyDescent="0.15">
      <c r="A5" s="124"/>
      <c r="B5" s="125">
        <f>入力シート!C237</f>
        <v>0</v>
      </c>
      <c r="C5" s="133">
        <f>入力シート!D237</f>
        <v>0</v>
      </c>
      <c r="D5" s="133">
        <f>入力シート!E237</f>
        <v>0</v>
      </c>
      <c r="E5" s="128">
        <f>入力シート!F237</f>
        <v>0</v>
      </c>
      <c r="F5" s="129"/>
      <c r="G5" s="130">
        <f>入力シート!H237</f>
        <v>0</v>
      </c>
      <c r="H5" s="134">
        <f>入力シート!I237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入力シート!C238</f>
        <v>0</v>
      </c>
      <c r="C6" s="133">
        <f>入力シート!D238</f>
        <v>0</v>
      </c>
      <c r="D6" s="133">
        <f>入力シート!E238</f>
        <v>0</v>
      </c>
      <c r="E6" s="128">
        <f>入力シート!F238</f>
        <v>0</v>
      </c>
      <c r="F6" s="129"/>
      <c r="G6" s="130">
        <f>入力シート!H238</f>
        <v>0</v>
      </c>
      <c r="H6" s="134">
        <f>入力シート!I238</f>
        <v>0</v>
      </c>
      <c r="I6" s="132">
        <f t="shared" ref="I6:I20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入力シート!C239</f>
        <v>0</v>
      </c>
      <c r="C7" s="133">
        <f>入力シート!D239</f>
        <v>0</v>
      </c>
      <c r="D7" s="133">
        <f>入力シート!E239</f>
        <v>0</v>
      </c>
      <c r="E7" s="128">
        <f>入力シート!F239</f>
        <v>0</v>
      </c>
      <c r="F7" s="129"/>
      <c r="G7" s="130">
        <f>入力シート!H239</f>
        <v>0</v>
      </c>
      <c r="H7" s="134">
        <f>入力シート!I239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入力シート!C240</f>
        <v>0</v>
      </c>
      <c r="C8" s="133">
        <f>入力シート!D240</f>
        <v>0</v>
      </c>
      <c r="D8" s="133">
        <f>入力シート!E240</f>
        <v>0</v>
      </c>
      <c r="E8" s="128">
        <f>入力シート!F240</f>
        <v>0</v>
      </c>
      <c r="F8" s="129"/>
      <c r="G8" s="130">
        <f>入力シート!H240</f>
        <v>0</v>
      </c>
      <c r="H8" s="134">
        <f>入力シート!I240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入力シート!C241</f>
        <v>0</v>
      </c>
      <c r="C9" s="133">
        <f>入力シート!D241</f>
        <v>0</v>
      </c>
      <c r="D9" s="133">
        <f>入力シート!E241</f>
        <v>0</v>
      </c>
      <c r="E9" s="128">
        <f>入力シート!F241</f>
        <v>0</v>
      </c>
      <c r="F9" s="129"/>
      <c r="G9" s="130">
        <f>入力シート!H241</f>
        <v>0</v>
      </c>
      <c r="H9" s="134">
        <f>入力シート!I241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入力シート!C242</f>
        <v>0</v>
      </c>
      <c r="C10" s="133">
        <f>入力シート!D242</f>
        <v>0</v>
      </c>
      <c r="D10" s="133">
        <f>入力シート!E242</f>
        <v>0</v>
      </c>
      <c r="E10" s="128">
        <f>入力シート!F242</f>
        <v>0</v>
      </c>
      <c r="F10" s="129"/>
      <c r="G10" s="130">
        <f>入力シート!H242</f>
        <v>0</v>
      </c>
      <c r="H10" s="134">
        <f>入力シート!I242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入力シート!C243</f>
        <v>0</v>
      </c>
      <c r="C11" s="133">
        <f>入力シート!D243</f>
        <v>0</v>
      </c>
      <c r="D11" s="133">
        <f>入力シート!E243</f>
        <v>0</v>
      </c>
      <c r="E11" s="128">
        <f>入力シート!F243</f>
        <v>0</v>
      </c>
      <c r="F11" s="129"/>
      <c r="G11" s="130">
        <f>入力シート!H243</f>
        <v>0</v>
      </c>
      <c r="H11" s="134">
        <f>入力シート!I243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入力シート!C244</f>
        <v>0</v>
      </c>
      <c r="C12" s="133">
        <f>入力シート!D244</f>
        <v>0</v>
      </c>
      <c r="D12" s="133">
        <f>入力シート!E244</f>
        <v>0</v>
      </c>
      <c r="E12" s="128">
        <f>入力シート!F244</f>
        <v>0</v>
      </c>
      <c r="F12" s="129"/>
      <c r="G12" s="130">
        <f>入力シート!H244</f>
        <v>0</v>
      </c>
      <c r="H12" s="134">
        <f>入力シート!I244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入力シート!C245</f>
        <v>0</v>
      </c>
      <c r="C13" s="133">
        <f>入力シート!D245</f>
        <v>0</v>
      </c>
      <c r="D13" s="133">
        <f>入力シート!E245</f>
        <v>0</v>
      </c>
      <c r="E13" s="128">
        <f>入力シート!F245</f>
        <v>0</v>
      </c>
      <c r="F13" s="129"/>
      <c r="G13" s="130">
        <f>入力シート!H245</f>
        <v>0</v>
      </c>
      <c r="H13" s="134">
        <f>入力シート!I245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入力シート!C246</f>
        <v>0</v>
      </c>
      <c r="C14" s="133">
        <f>入力シート!D246</f>
        <v>0</v>
      </c>
      <c r="D14" s="133">
        <f>入力シート!E246</f>
        <v>0</v>
      </c>
      <c r="E14" s="128">
        <f>入力シート!F246</f>
        <v>0</v>
      </c>
      <c r="F14" s="129"/>
      <c r="G14" s="130">
        <f>入力シート!H246</f>
        <v>0</v>
      </c>
      <c r="H14" s="134">
        <f>入力シート!I246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入力シート!C247</f>
        <v>0</v>
      </c>
      <c r="C15" s="133">
        <f>入力シート!D247</f>
        <v>0</v>
      </c>
      <c r="D15" s="133">
        <f>入力シート!E247</f>
        <v>0</v>
      </c>
      <c r="E15" s="128">
        <f>入力シート!F247</f>
        <v>0</v>
      </c>
      <c r="F15" s="129"/>
      <c r="G15" s="130">
        <f>入力シート!H247</f>
        <v>0</v>
      </c>
      <c r="H15" s="134">
        <f>入力シート!I247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入力シート!C248</f>
        <v>0</v>
      </c>
      <c r="C16" s="133">
        <f>入力シート!D248</f>
        <v>0</v>
      </c>
      <c r="D16" s="133">
        <f>入力シート!E248</f>
        <v>0</v>
      </c>
      <c r="E16" s="128">
        <f>入力シート!F248</f>
        <v>0</v>
      </c>
      <c r="F16" s="129"/>
      <c r="G16" s="130">
        <f>入力シート!H248</f>
        <v>0</v>
      </c>
      <c r="H16" s="134">
        <f>入力シート!I248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入力シート!C249</f>
        <v>0</v>
      </c>
      <c r="C17" s="133">
        <f>入力シート!D249</f>
        <v>0</v>
      </c>
      <c r="D17" s="133">
        <f>入力シート!E249</f>
        <v>0</v>
      </c>
      <c r="E17" s="128">
        <f>入力シート!F249</f>
        <v>0</v>
      </c>
      <c r="F17" s="129"/>
      <c r="G17" s="130">
        <f>入力シート!H249</f>
        <v>0</v>
      </c>
      <c r="H17" s="134">
        <f>入力シート!I249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入力シート!C250</f>
        <v>0</v>
      </c>
      <c r="C18" s="133">
        <f>入力シート!D250</f>
        <v>0</v>
      </c>
      <c r="D18" s="133">
        <f>入力シート!E250</f>
        <v>0</v>
      </c>
      <c r="E18" s="128">
        <f>入力シート!F250</f>
        <v>0</v>
      </c>
      <c r="F18" s="129"/>
      <c r="G18" s="130">
        <f>入力シート!H250</f>
        <v>0</v>
      </c>
      <c r="H18" s="134">
        <f>入力シート!I250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入力シート!C251</f>
        <v>0</v>
      </c>
      <c r="C19" s="133">
        <f>入力シート!D251</f>
        <v>0</v>
      </c>
      <c r="D19" s="133">
        <f>入力シート!E251</f>
        <v>0</v>
      </c>
      <c r="E19" s="128">
        <f>入力シート!F251</f>
        <v>0</v>
      </c>
      <c r="F19" s="129"/>
      <c r="G19" s="130">
        <f>入力シート!H251</f>
        <v>0</v>
      </c>
      <c r="H19" s="134">
        <f>入力シート!I251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入力シート!C252</f>
        <v>0</v>
      </c>
      <c r="C20" s="133">
        <f>入力シート!D252</f>
        <v>0</v>
      </c>
      <c r="D20" s="133">
        <f>入力シート!E252</f>
        <v>0</v>
      </c>
      <c r="E20" s="128">
        <f>入力シート!F252</f>
        <v>0</v>
      </c>
      <c r="F20" s="129"/>
      <c r="G20" s="130">
        <f>入力シート!H252</f>
        <v>0</v>
      </c>
      <c r="H20" s="134">
        <f>入力シート!I252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入力シート!C253</f>
        <v>0</v>
      </c>
      <c r="C21" s="133">
        <f>入力シート!D253</f>
        <v>0</v>
      </c>
      <c r="D21" s="133">
        <f>入力シート!E253</f>
        <v>0</v>
      </c>
      <c r="E21" s="128">
        <f>入力シート!F253</f>
        <v>0</v>
      </c>
      <c r="F21" s="129"/>
      <c r="G21" s="130">
        <f>入力シート!H253</f>
        <v>0</v>
      </c>
      <c r="H21" s="134">
        <f>入力シート!I253</f>
        <v>0</v>
      </c>
      <c r="I21" s="132">
        <f>SUM(ROUNDDOWN(E21*H21,0))</f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AB58"/>
  <sheetViews>
    <sheetView workbookViewId="0">
      <selection activeCell="J7" sqref="J7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  <col min="17" max="17" width="12" customWidth="1"/>
    <col min="18" max="18" width="14.42578125" customWidth="1"/>
    <col min="19" max="19" width="6.7109375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187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4">
        <v>2</v>
      </c>
      <c r="M2" s="293" t="s">
        <v>204</v>
      </c>
      <c r="N2" s="198"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197"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31" t="s">
        <v>203</v>
      </c>
      <c r="M6" s="632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入力シート!D27</f>
        <v>0</v>
      </c>
      <c r="B7" s="218">
        <f>入力シート!E27</f>
        <v>0</v>
      </c>
      <c r="C7" s="218">
        <f>入力シート!H27</f>
        <v>0</v>
      </c>
      <c r="D7" s="271">
        <f>内１!J5</f>
        <v>0</v>
      </c>
      <c r="E7" s="276">
        <f>入力シート!F27</f>
        <v>0</v>
      </c>
      <c r="F7" s="200">
        <f>内１!K5</f>
        <v>0</v>
      </c>
      <c r="G7" s="270"/>
      <c r="H7" s="232"/>
      <c r="I7" s="270"/>
      <c r="J7" s="232"/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285" t="s">
        <v>168</v>
      </c>
      <c r="R7" s="286">
        <f>SUM(F7:F19)</f>
        <v>0</v>
      </c>
      <c r="S7" s="286" t="s">
        <v>188</v>
      </c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 t="str">
        <f>入力シート!D28</f>
        <v>○○工事</v>
      </c>
      <c r="B8" s="220">
        <f>入力シート!E28</f>
        <v>0</v>
      </c>
      <c r="C8" s="220" t="str">
        <f>入力シート!H28</f>
        <v>式</v>
      </c>
      <c r="D8" s="272">
        <f>内１!J6</f>
        <v>0</v>
      </c>
      <c r="E8" s="276">
        <f>入力シート!F28</f>
        <v>1</v>
      </c>
      <c r="F8" s="201">
        <f>内１!K6</f>
        <v>0</v>
      </c>
      <c r="G8" s="234"/>
      <c r="H8" s="233">
        <f>ROUNDDOWN(G8*D8,0)</f>
        <v>0</v>
      </c>
      <c r="I8" s="234"/>
      <c r="J8" s="233">
        <f t="shared" ref="J8:J22" si="0">ROUNDDOWN(D8*I8,0)</f>
        <v>0</v>
      </c>
      <c r="K8" s="291">
        <f>G8+I8</f>
        <v>0</v>
      </c>
      <c r="L8" s="625">
        <f>J8+H8</f>
        <v>0</v>
      </c>
      <c r="M8" s="626"/>
      <c r="N8" s="278">
        <f t="shared" ref="N8:N19" si="1">E8-K8</f>
        <v>1</v>
      </c>
      <c r="O8" s="201">
        <f t="shared" ref="O8:O19" si="2">F8-M8</f>
        <v>0</v>
      </c>
      <c r="P8" s="196"/>
      <c r="Q8" s="285" t="s">
        <v>187</v>
      </c>
      <c r="R8" s="286">
        <f>SUM(J7:J19)</f>
        <v>0</v>
      </c>
      <c r="S8" s="286" t="s">
        <v>188</v>
      </c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入力シート!D29</f>
        <v>0</v>
      </c>
      <c r="B9" s="220">
        <f>入力シート!E29</f>
        <v>0</v>
      </c>
      <c r="C9" s="220">
        <f>入力シート!H29</f>
        <v>0</v>
      </c>
      <c r="D9" s="272">
        <f>内１!J7</f>
        <v>0</v>
      </c>
      <c r="E9" s="276">
        <f>入力シート!F29</f>
        <v>0</v>
      </c>
      <c r="F9" s="201">
        <f>内１!K7</f>
        <v>0</v>
      </c>
      <c r="G9" s="234"/>
      <c r="H9" s="233">
        <f t="shared" ref="H9:H23" si="3">ROUNDDOWN(G9*D9,0)</f>
        <v>0</v>
      </c>
      <c r="I9" s="234"/>
      <c r="J9" s="233">
        <f t="shared" si="0"/>
        <v>0</v>
      </c>
      <c r="K9" s="291">
        <f>G9+I9</f>
        <v>0</v>
      </c>
      <c r="L9" s="625">
        <f t="shared" ref="L9:L19" si="4">J9+H9</f>
        <v>0</v>
      </c>
      <c r="M9" s="626"/>
      <c r="N9" s="278">
        <f t="shared" si="1"/>
        <v>0</v>
      </c>
      <c r="O9" s="201">
        <f t="shared" si="2"/>
        <v>0</v>
      </c>
      <c r="P9" s="196"/>
      <c r="Q9" s="285" t="s">
        <v>189</v>
      </c>
      <c r="R9" s="287" t="str">
        <f>IF(ISERROR(ROUNDDOWN(R8/R7*100,2)),"",ROUNDDOWN(R8/R7*100,2))</f>
        <v/>
      </c>
      <c r="S9" s="286" t="s">
        <v>81</v>
      </c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 t="str">
        <f>入力シート!D30</f>
        <v>○○工事</v>
      </c>
      <c r="B10" s="220">
        <f>入力シート!E30</f>
        <v>0</v>
      </c>
      <c r="C10" s="220" t="str">
        <f>入力シート!H30</f>
        <v>式</v>
      </c>
      <c r="D10" s="272">
        <f>内１!J8</f>
        <v>0</v>
      </c>
      <c r="E10" s="276">
        <f>入力シート!F30</f>
        <v>1</v>
      </c>
      <c r="F10" s="201">
        <f>内１!K8</f>
        <v>0</v>
      </c>
      <c r="G10" s="234"/>
      <c r="H10" s="233">
        <f t="shared" si="3"/>
        <v>0</v>
      </c>
      <c r="I10" s="234"/>
      <c r="J10" s="233"/>
      <c r="K10" s="291">
        <f>G10+I10</f>
        <v>0</v>
      </c>
      <c r="L10" s="625">
        <f t="shared" si="4"/>
        <v>0</v>
      </c>
      <c r="M10" s="626"/>
      <c r="N10" s="278">
        <f t="shared" si="1"/>
        <v>1</v>
      </c>
      <c r="O10" s="201">
        <f t="shared" si="2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入力シート!D31</f>
        <v>0</v>
      </c>
      <c r="B11" s="220">
        <f>入力シート!E31</f>
        <v>0</v>
      </c>
      <c r="C11" s="220">
        <f>入力シート!H31</f>
        <v>0</v>
      </c>
      <c r="D11" s="272">
        <f>内１!J9</f>
        <v>0</v>
      </c>
      <c r="E11" s="276">
        <f>入力シート!F31</f>
        <v>0</v>
      </c>
      <c r="F11" s="201">
        <f>内１!K9</f>
        <v>0</v>
      </c>
      <c r="G11" s="234"/>
      <c r="H11" s="233">
        <f t="shared" si="3"/>
        <v>0</v>
      </c>
      <c r="I11" s="234"/>
      <c r="J11" s="233">
        <f t="shared" si="0"/>
        <v>0</v>
      </c>
      <c r="K11" s="291">
        <f t="shared" ref="K11:K23" si="5">G11+I11</f>
        <v>0</v>
      </c>
      <c r="L11" s="625">
        <f t="shared" si="4"/>
        <v>0</v>
      </c>
      <c r="M11" s="626"/>
      <c r="N11" s="278">
        <f t="shared" si="1"/>
        <v>0</v>
      </c>
      <c r="O11" s="201">
        <f t="shared" si="2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 t="str">
        <f>入力シート!D32</f>
        <v>○○工事</v>
      </c>
      <c r="B12" s="220">
        <f>入力シート!E32</f>
        <v>0</v>
      </c>
      <c r="C12" s="220" t="str">
        <f>入力シート!H32</f>
        <v>式</v>
      </c>
      <c r="D12" s="272">
        <f>内１!J10</f>
        <v>0</v>
      </c>
      <c r="E12" s="276">
        <f>入力シート!F32</f>
        <v>1</v>
      </c>
      <c r="F12" s="201">
        <f>内１!K10</f>
        <v>0</v>
      </c>
      <c r="G12" s="234"/>
      <c r="H12" s="233">
        <f t="shared" si="3"/>
        <v>0</v>
      </c>
      <c r="I12" s="234"/>
      <c r="J12" s="233">
        <f t="shared" si="0"/>
        <v>0</v>
      </c>
      <c r="K12" s="291">
        <f t="shared" si="5"/>
        <v>0</v>
      </c>
      <c r="L12" s="625">
        <f t="shared" si="4"/>
        <v>0</v>
      </c>
      <c r="M12" s="626"/>
      <c r="N12" s="278">
        <f t="shared" si="1"/>
        <v>1</v>
      </c>
      <c r="O12" s="201">
        <f t="shared" si="2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入力シート!D33</f>
        <v>0</v>
      </c>
      <c r="B13" s="220">
        <f>入力シート!E33</f>
        <v>0</v>
      </c>
      <c r="C13" s="220">
        <f>入力シート!H33</f>
        <v>0</v>
      </c>
      <c r="D13" s="272">
        <f>内１!J11</f>
        <v>0</v>
      </c>
      <c r="E13" s="276">
        <f>入力シート!F33</f>
        <v>0</v>
      </c>
      <c r="F13" s="201">
        <f>内１!K11</f>
        <v>0</v>
      </c>
      <c r="G13" s="234"/>
      <c r="H13" s="233">
        <f t="shared" si="3"/>
        <v>0</v>
      </c>
      <c r="I13" s="234"/>
      <c r="J13" s="233">
        <f t="shared" si="0"/>
        <v>0</v>
      </c>
      <c r="K13" s="291">
        <f t="shared" si="5"/>
        <v>0</v>
      </c>
      <c r="L13" s="625">
        <f t="shared" si="4"/>
        <v>0</v>
      </c>
      <c r="M13" s="626"/>
      <c r="N13" s="278">
        <f t="shared" si="1"/>
        <v>0</v>
      </c>
      <c r="O13" s="201">
        <f t="shared" si="2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入力シート!D34</f>
        <v>0</v>
      </c>
      <c r="B14" s="220">
        <f>入力シート!E34</f>
        <v>0</v>
      </c>
      <c r="C14" s="220">
        <f>入力シート!H34</f>
        <v>0</v>
      </c>
      <c r="D14" s="272">
        <f>内１!J12</f>
        <v>0</v>
      </c>
      <c r="E14" s="276">
        <f>入力シート!F34</f>
        <v>0</v>
      </c>
      <c r="F14" s="201">
        <f>内１!K12</f>
        <v>0</v>
      </c>
      <c r="G14" s="234"/>
      <c r="H14" s="233">
        <f t="shared" si="3"/>
        <v>0</v>
      </c>
      <c r="I14" s="234"/>
      <c r="J14" s="233">
        <f t="shared" si="0"/>
        <v>0</v>
      </c>
      <c r="K14" s="291">
        <f t="shared" si="5"/>
        <v>0</v>
      </c>
      <c r="L14" s="625">
        <f t="shared" si="4"/>
        <v>0</v>
      </c>
      <c r="M14" s="626"/>
      <c r="N14" s="278">
        <f t="shared" si="1"/>
        <v>0</v>
      </c>
      <c r="O14" s="201">
        <f t="shared" si="2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入力シート!D35</f>
        <v>0</v>
      </c>
      <c r="B15" s="220">
        <f>入力シート!E35</f>
        <v>0</v>
      </c>
      <c r="C15" s="220">
        <f>入力シート!H35</f>
        <v>0</v>
      </c>
      <c r="D15" s="272">
        <f>内１!J13</f>
        <v>0</v>
      </c>
      <c r="E15" s="276">
        <f>入力シート!F35</f>
        <v>0</v>
      </c>
      <c r="F15" s="201">
        <f>内１!K13</f>
        <v>0</v>
      </c>
      <c r="G15" s="234"/>
      <c r="H15" s="233">
        <f t="shared" si="3"/>
        <v>0</v>
      </c>
      <c r="I15" s="234"/>
      <c r="J15" s="233">
        <f t="shared" si="0"/>
        <v>0</v>
      </c>
      <c r="K15" s="291">
        <f t="shared" si="5"/>
        <v>0</v>
      </c>
      <c r="L15" s="625">
        <f t="shared" si="4"/>
        <v>0</v>
      </c>
      <c r="M15" s="626"/>
      <c r="N15" s="278">
        <f t="shared" si="1"/>
        <v>0</v>
      </c>
      <c r="O15" s="201">
        <f t="shared" si="2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入力シート!D36</f>
        <v>0</v>
      </c>
      <c r="B16" s="220">
        <f>入力シート!E36</f>
        <v>0</v>
      </c>
      <c r="C16" s="220">
        <f>入力シート!H36</f>
        <v>0</v>
      </c>
      <c r="D16" s="272">
        <f>内１!J14</f>
        <v>0</v>
      </c>
      <c r="E16" s="276">
        <f>入力シート!F36</f>
        <v>0</v>
      </c>
      <c r="F16" s="201">
        <f>内１!K14</f>
        <v>0</v>
      </c>
      <c r="G16" s="234"/>
      <c r="H16" s="233">
        <f t="shared" si="3"/>
        <v>0</v>
      </c>
      <c r="I16" s="234"/>
      <c r="J16" s="233">
        <f t="shared" si="0"/>
        <v>0</v>
      </c>
      <c r="K16" s="291">
        <f t="shared" si="5"/>
        <v>0</v>
      </c>
      <c r="L16" s="625">
        <f t="shared" si="4"/>
        <v>0</v>
      </c>
      <c r="M16" s="626"/>
      <c r="N16" s="278">
        <f t="shared" si="1"/>
        <v>0</v>
      </c>
      <c r="O16" s="201">
        <f t="shared" si="2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入力シート!D37</f>
        <v>0</v>
      </c>
      <c r="B17" s="220">
        <f>入力シート!E37</f>
        <v>0</v>
      </c>
      <c r="C17" s="220">
        <f>入力シート!H37</f>
        <v>0</v>
      </c>
      <c r="D17" s="272">
        <f>内１!J15</f>
        <v>0</v>
      </c>
      <c r="E17" s="276">
        <f>入力シート!F37</f>
        <v>0</v>
      </c>
      <c r="F17" s="201">
        <f>内１!K15</f>
        <v>0</v>
      </c>
      <c r="G17" s="234"/>
      <c r="H17" s="233">
        <f t="shared" si="3"/>
        <v>0</v>
      </c>
      <c r="I17" s="234"/>
      <c r="J17" s="233">
        <f t="shared" si="0"/>
        <v>0</v>
      </c>
      <c r="K17" s="291">
        <f t="shared" si="5"/>
        <v>0</v>
      </c>
      <c r="L17" s="625">
        <f t="shared" si="4"/>
        <v>0</v>
      </c>
      <c r="M17" s="626"/>
      <c r="N17" s="278">
        <f t="shared" si="1"/>
        <v>0</v>
      </c>
      <c r="O17" s="201">
        <f t="shared" si="2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入力シート!D38</f>
        <v>0</v>
      </c>
      <c r="B18" s="220">
        <f>入力シート!E38</f>
        <v>0</v>
      </c>
      <c r="C18" s="220">
        <f>入力シート!H38</f>
        <v>0</v>
      </c>
      <c r="D18" s="272">
        <f>内１!J16</f>
        <v>0</v>
      </c>
      <c r="E18" s="276">
        <f>入力シート!F38</f>
        <v>0</v>
      </c>
      <c r="F18" s="201">
        <f>内１!K16</f>
        <v>0</v>
      </c>
      <c r="G18" s="234"/>
      <c r="H18" s="233">
        <f t="shared" si="3"/>
        <v>0</v>
      </c>
      <c r="I18" s="234"/>
      <c r="J18" s="233">
        <f t="shared" si="0"/>
        <v>0</v>
      </c>
      <c r="K18" s="291">
        <f t="shared" si="5"/>
        <v>0</v>
      </c>
      <c r="L18" s="625">
        <f t="shared" si="4"/>
        <v>0</v>
      </c>
      <c r="M18" s="626"/>
      <c r="N18" s="278">
        <f t="shared" si="1"/>
        <v>0</v>
      </c>
      <c r="O18" s="201">
        <f t="shared" si="2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入力シート!D39</f>
        <v>0</v>
      </c>
      <c r="B19" s="220">
        <f>入力シート!E39</f>
        <v>0</v>
      </c>
      <c r="C19" s="220">
        <f>入力シート!H39</f>
        <v>0</v>
      </c>
      <c r="D19" s="272">
        <f>内１!J17</f>
        <v>0</v>
      </c>
      <c r="E19" s="276">
        <f>入力シート!F39</f>
        <v>0</v>
      </c>
      <c r="F19" s="201">
        <f>内１!K17</f>
        <v>0</v>
      </c>
      <c r="G19" s="234"/>
      <c r="H19" s="233">
        <f>ROUNDDOWN(G19*D19,0)</f>
        <v>0</v>
      </c>
      <c r="I19" s="234"/>
      <c r="J19" s="233">
        <f t="shared" si="0"/>
        <v>0</v>
      </c>
      <c r="K19" s="291">
        <f t="shared" si="5"/>
        <v>0</v>
      </c>
      <c r="L19" s="625">
        <f t="shared" si="4"/>
        <v>0</v>
      </c>
      <c r="M19" s="626"/>
      <c r="N19" s="278">
        <f t="shared" si="1"/>
        <v>0</v>
      </c>
      <c r="O19" s="201">
        <f t="shared" si="2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 t="str">
        <f>入力シート!D40</f>
        <v>法定福利費</v>
      </c>
      <c r="B20" s="220" t="str">
        <f>入力シート!E40</f>
        <v>下段(A)×(B)</v>
      </c>
      <c r="C20" s="220" t="str">
        <f>入力シート!H40</f>
        <v>式</v>
      </c>
      <c r="D20" s="272">
        <f>内１!J18</f>
        <v>0</v>
      </c>
      <c r="E20" s="276">
        <f>入力シート!F40</f>
        <v>1</v>
      </c>
      <c r="F20" s="201">
        <f>内１!K18</f>
        <v>0</v>
      </c>
      <c r="G20" s="234"/>
      <c r="H20" s="233"/>
      <c r="I20" s="234" t="str">
        <f>IF(ISERROR(R9/100),"",R9/100)</f>
        <v/>
      </c>
      <c r="J20" s="267" t="str">
        <f>IF(ISERROR(SUM(F20*I20)),"",SUM(F20*I20))</f>
        <v/>
      </c>
      <c r="K20" s="291"/>
      <c r="L20" s="625" t="str">
        <f>IF(ISERROR(J20+H20),"",J20+H20)</f>
        <v/>
      </c>
      <c r="M20" s="626"/>
      <c r="N20" s="278"/>
      <c r="O20" s="201" t="str">
        <f>IF(ISERROR(F20-L20),"",F20-L20)</f>
        <v/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 t="str">
        <f>入力シート!D41</f>
        <v>　労務費総額(A)</v>
      </c>
      <c r="B21" s="268">
        <f>入力シート!E41</f>
        <v>0</v>
      </c>
      <c r="C21" s="220">
        <f>入力シート!H41</f>
        <v>0</v>
      </c>
      <c r="D21" s="272">
        <f>内１!J19</f>
        <v>0</v>
      </c>
      <c r="E21" s="276">
        <f>入力シート!F41</f>
        <v>0</v>
      </c>
      <c r="F21" s="201">
        <f>内１!K19</f>
        <v>0</v>
      </c>
      <c r="G21" s="234"/>
      <c r="H21" s="235">
        <f t="shared" si="3"/>
        <v>0</v>
      </c>
      <c r="I21" s="234"/>
      <c r="J21" s="201">
        <f t="shared" si="0"/>
        <v>0</v>
      </c>
      <c r="K21" s="291">
        <f t="shared" si="5"/>
        <v>0</v>
      </c>
      <c r="L21" s="625">
        <f>J21+H21</f>
        <v>0</v>
      </c>
      <c r="M21" s="626"/>
      <c r="N21" s="278">
        <f t="shared" ref="N21:O23" si="6">E21-K21</f>
        <v>0</v>
      </c>
      <c r="O21" s="201">
        <f t="shared" si="6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65" t="str">
        <f>入力シート!D42</f>
        <v>　社会保険料率(B)※</v>
      </c>
      <c r="B22" s="269">
        <f>入力シート!E42</f>
        <v>0</v>
      </c>
      <c r="C22" s="220">
        <f>入力シート!H42</f>
        <v>0</v>
      </c>
      <c r="D22" s="272">
        <f>内１!J20</f>
        <v>0</v>
      </c>
      <c r="E22" s="276">
        <f>入力シート!F42</f>
        <v>0</v>
      </c>
      <c r="F22" s="201">
        <f>内１!K20</f>
        <v>0</v>
      </c>
      <c r="G22" s="234"/>
      <c r="H22" s="235">
        <f>ROUNDDOWN(G22*D22,0)</f>
        <v>0</v>
      </c>
      <c r="I22" s="234"/>
      <c r="J22" s="201">
        <f t="shared" si="0"/>
        <v>0</v>
      </c>
      <c r="K22" s="291">
        <f t="shared" si="5"/>
        <v>0</v>
      </c>
      <c r="L22" s="625">
        <f>J22+H22</f>
        <v>0</v>
      </c>
      <c r="M22" s="626"/>
      <c r="N22" s="278">
        <f t="shared" si="6"/>
        <v>0</v>
      </c>
      <c r="O22" s="201">
        <f t="shared" si="6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21">
        <f>入力シート!D43</f>
        <v>0</v>
      </c>
      <c r="B23" s="222">
        <f>入力シート!E43</f>
        <v>0</v>
      </c>
      <c r="C23" s="220">
        <f>入力シート!H43</f>
        <v>0</v>
      </c>
      <c r="D23" s="272">
        <f>内１!J21</f>
        <v>0</v>
      </c>
      <c r="E23" s="276">
        <f>入力シート!F43</f>
        <v>0</v>
      </c>
      <c r="F23" s="201">
        <f>内１!K21</f>
        <v>0</v>
      </c>
      <c r="G23" s="266"/>
      <c r="H23" s="235">
        <f t="shared" si="3"/>
        <v>0</v>
      </c>
      <c r="I23" s="266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6"/>
        <v>0</v>
      </c>
      <c r="O23" s="201">
        <f t="shared" si="6"/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A5:A6"/>
    <mergeCell ref="B5:B6"/>
    <mergeCell ref="C5:C6"/>
    <mergeCell ref="D5:D6"/>
    <mergeCell ref="E5:F5"/>
    <mergeCell ref="I5:J5"/>
    <mergeCell ref="K5:M5"/>
    <mergeCell ref="N5:O5"/>
    <mergeCell ref="E1:I1"/>
    <mergeCell ref="B3:E3"/>
    <mergeCell ref="J3:K3"/>
    <mergeCell ref="G5:H5"/>
    <mergeCell ref="L3:O3"/>
    <mergeCell ref="L6:M6"/>
    <mergeCell ref="L7:M7"/>
    <mergeCell ref="L8:M8"/>
    <mergeCell ref="L9:M9"/>
    <mergeCell ref="L10:M10"/>
    <mergeCell ref="L16:M16"/>
    <mergeCell ref="L17:M17"/>
    <mergeCell ref="L18:M18"/>
    <mergeCell ref="L19:M19"/>
    <mergeCell ref="L11:M11"/>
    <mergeCell ref="L12:M12"/>
    <mergeCell ref="L13:M13"/>
    <mergeCell ref="L14:M14"/>
    <mergeCell ref="L15:M15"/>
    <mergeCell ref="L21:M21"/>
    <mergeCell ref="L22:M22"/>
    <mergeCell ref="L23:M23"/>
    <mergeCell ref="L20:M20"/>
    <mergeCell ref="L24:M24"/>
  </mergeCells>
  <phoneticPr fontId="3"/>
  <conditionalFormatting sqref="N7:N23 E7:E23 G7:G23 I7:I23 K7:K23">
    <cfRule type="cellIs" dxfId="13" priority="2" stopIfTrue="1" operator="equal">
      <formula>0</formula>
    </cfRule>
  </conditionalFormatting>
  <conditionalFormatting sqref="R9">
    <cfRule type="cellIs" dxfId="12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AB58"/>
  <sheetViews>
    <sheetView workbookViewId="0">
      <selection activeCell="J15" sqref="J15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入力シート!D50</f>
        <v>0</v>
      </c>
      <c r="B7" s="218">
        <f>入力シート!E50</f>
        <v>0</v>
      </c>
      <c r="C7" s="218">
        <f>入力シート!H50</f>
        <v>0</v>
      </c>
      <c r="D7" s="271">
        <f>内２!J5</f>
        <v>0</v>
      </c>
      <c r="E7" s="276">
        <f>入力シート!F50</f>
        <v>0</v>
      </c>
      <c r="F7" s="200">
        <f>内２!K5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入力シート!D51</f>
        <v>0</v>
      </c>
      <c r="B8" s="220">
        <f>入力シート!E51</f>
        <v>0</v>
      </c>
      <c r="C8" s="220">
        <f>入力シート!H51</f>
        <v>0</v>
      </c>
      <c r="D8" s="272">
        <f>内２!J6</f>
        <v>0</v>
      </c>
      <c r="E8" s="276">
        <f>入力シート!F51</f>
        <v>0</v>
      </c>
      <c r="F8" s="201">
        <f>内２!K6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入力シート!D52</f>
        <v>0</v>
      </c>
      <c r="B9" s="220">
        <f>入力シート!E52</f>
        <v>0</v>
      </c>
      <c r="C9" s="220">
        <f>入力シート!H52</f>
        <v>0</v>
      </c>
      <c r="D9" s="272">
        <f>内２!J7</f>
        <v>0</v>
      </c>
      <c r="E9" s="276">
        <f>入力シート!F52</f>
        <v>0</v>
      </c>
      <c r="F9" s="201">
        <f>内２!K7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>J9+H9</f>
        <v>0</v>
      </c>
      <c r="M9" s="626"/>
      <c r="N9" s="278">
        <f t="shared" ref="N9:N23" si="2">E9-K9</f>
        <v>0</v>
      </c>
      <c r="O9" s="201">
        <f t="shared" ref="O9:O22" si="3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入力シート!D53</f>
        <v>0</v>
      </c>
      <c r="B10" s="220">
        <f>入力シート!E53</f>
        <v>0</v>
      </c>
      <c r="C10" s="220">
        <f>入力シート!H53</f>
        <v>0</v>
      </c>
      <c r="D10" s="272">
        <f>内２!J8</f>
        <v>0</v>
      </c>
      <c r="E10" s="276">
        <f>入力シート!F53</f>
        <v>0</v>
      </c>
      <c r="F10" s="201">
        <f>内２!K8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ref="L10:L21" si="4">J10+H10</f>
        <v>0</v>
      </c>
      <c r="M10" s="626"/>
      <c r="N10" s="278">
        <f t="shared" si="2"/>
        <v>0</v>
      </c>
      <c r="O10" s="201">
        <f t="shared" si="3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入力シート!D54</f>
        <v>0</v>
      </c>
      <c r="B11" s="220">
        <f>入力シート!E54</f>
        <v>0</v>
      </c>
      <c r="C11" s="220">
        <f>入力シート!H54</f>
        <v>0</v>
      </c>
      <c r="D11" s="272">
        <f>内２!J9</f>
        <v>0</v>
      </c>
      <c r="E11" s="276">
        <f>入力シート!F54</f>
        <v>0</v>
      </c>
      <c r="F11" s="201">
        <f>内２!K9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4"/>
        <v>0</v>
      </c>
      <c r="M11" s="626"/>
      <c r="N11" s="278">
        <f t="shared" si="2"/>
        <v>0</v>
      </c>
      <c r="O11" s="201">
        <f t="shared" si="3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入力シート!D55</f>
        <v>0</v>
      </c>
      <c r="B12" s="220">
        <f>入力シート!E55</f>
        <v>0</v>
      </c>
      <c r="C12" s="220">
        <f>入力シート!H55</f>
        <v>0</v>
      </c>
      <c r="D12" s="272">
        <f>内２!J10</f>
        <v>0</v>
      </c>
      <c r="E12" s="276">
        <f>入力シート!F55</f>
        <v>0</v>
      </c>
      <c r="F12" s="201">
        <f>内２!K10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4"/>
        <v>0</v>
      </c>
      <c r="M12" s="626"/>
      <c r="N12" s="278">
        <f t="shared" si="2"/>
        <v>0</v>
      </c>
      <c r="O12" s="201">
        <f t="shared" si="3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入力シート!D56</f>
        <v>0</v>
      </c>
      <c r="B13" s="220">
        <f>入力シート!E56</f>
        <v>0</v>
      </c>
      <c r="C13" s="220">
        <f>入力シート!H56</f>
        <v>0</v>
      </c>
      <c r="D13" s="272">
        <f>内２!J11</f>
        <v>0</v>
      </c>
      <c r="E13" s="276">
        <f>入力シート!F56</f>
        <v>0</v>
      </c>
      <c r="F13" s="201">
        <f>内２!K11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4"/>
        <v>0</v>
      </c>
      <c r="M13" s="626"/>
      <c r="N13" s="278">
        <f t="shared" si="2"/>
        <v>0</v>
      </c>
      <c r="O13" s="201">
        <f t="shared" si="3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入力シート!D57</f>
        <v>0</v>
      </c>
      <c r="B14" s="220">
        <f>入力シート!E57</f>
        <v>0</v>
      </c>
      <c r="C14" s="220">
        <f>入力シート!H57</f>
        <v>0</v>
      </c>
      <c r="D14" s="272">
        <f>内２!J12</f>
        <v>0</v>
      </c>
      <c r="E14" s="276">
        <f>入力シート!F57</f>
        <v>0</v>
      </c>
      <c r="F14" s="201">
        <f>内２!K12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4"/>
        <v>0</v>
      </c>
      <c r="M14" s="626"/>
      <c r="N14" s="278">
        <f t="shared" si="2"/>
        <v>0</v>
      </c>
      <c r="O14" s="201">
        <f t="shared" si="3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入力シート!D58</f>
        <v>0</v>
      </c>
      <c r="B15" s="220">
        <f>入力シート!E58</f>
        <v>0</v>
      </c>
      <c r="C15" s="220">
        <f>入力シート!H58</f>
        <v>0</v>
      </c>
      <c r="D15" s="272">
        <f>内２!J13</f>
        <v>0</v>
      </c>
      <c r="E15" s="276">
        <f>入力シート!F58</f>
        <v>0</v>
      </c>
      <c r="F15" s="201">
        <f>内２!K13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4"/>
        <v>0</v>
      </c>
      <c r="M15" s="626"/>
      <c r="N15" s="278">
        <f t="shared" si="2"/>
        <v>0</v>
      </c>
      <c r="O15" s="201">
        <f t="shared" si="3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入力シート!D59</f>
        <v>0</v>
      </c>
      <c r="B16" s="220">
        <f>入力シート!E59</f>
        <v>0</v>
      </c>
      <c r="C16" s="220">
        <f>入力シート!H59</f>
        <v>0</v>
      </c>
      <c r="D16" s="272">
        <f>内２!J14</f>
        <v>0</v>
      </c>
      <c r="E16" s="276">
        <f>入力シート!F59</f>
        <v>0</v>
      </c>
      <c r="F16" s="201">
        <f>内２!K14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4"/>
        <v>0</v>
      </c>
      <c r="M16" s="626"/>
      <c r="N16" s="278">
        <f t="shared" si="2"/>
        <v>0</v>
      </c>
      <c r="O16" s="201">
        <f t="shared" si="3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入力シート!D60</f>
        <v>0</v>
      </c>
      <c r="B17" s="220">
        <f>入力シート!E60</f>
        <v>0</v>
      </c>
      <c r="C17" s="220">
        <f>入力シート!H60</f>
        <v>0</v>
      </c>
      <c r="D17" s="272">
        <f>内２!J15</f>
        <v>0</v>
      </c>
      <c r="E17" s="276">
        <f>入力シート!F60</f>
        <v>0</v>
      </c>
      <c r="F17" s="201">
        <f>内２!K15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4"/>
        <v>0</v>
      </c>
      <c r="M17" s="626"/>
      <c r="N17" s="278">
        <f t="shared" si="2"/>
        <v>0</v>
      </c>
      <c r="O17" s="201">
        <f t="shared" si="3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入力シート!D61</f>
        <v>0</v>
      </c>
      <c r="B18" s="220">
        <f>入力シート!E61</f>
        <v>0</v>
      </c>
      <c r="C18" s="220">
        <f>入力シート!H61</f>
        <v>0</v>
      </c>
      <c r="D18" s="272">
        <f>内２!J16</f>
        <v>0</v>
      </c>
      <c r="E18" s="276">
        <f>入力シート!F61</f>
        <v>0</v>
      </c>
      <c r="F18" s="201">
        <f>内２!K16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4"/>
        <v>0</v>
      </c>
      <c r="M18" s="626"/>
      <c r="N18" s="278">
        <f t="shared" si="2"/>
        <v>0</v>
      </c>
      <c r="O18" s="201">
        <f t="shared" si="3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入力シート!D62</f>
        <v>0</v>
      </c>
      <c r="B19" s="220">
        <f>入力シート!E62</f>
        <v>0</v>
      </c>
      <c r="C19" s="220">
        <f>入力シート!H62</f>
        <v>0</v>
      </c>
      <c r="D19" s="272">
        <f>内２!J17</f>
        <v>0</v>
      </c>
      <c r="E19" s="276">
        <f>入力シート!F62</f>
        <v>0</v>
      </c>
      <c r="F19" s="201">
        <f>内２!K17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4"/>
        <v>0</v>
      </c>
      <c r="M19" s="626"/>
      <c r="N19" s="278">
        <f t="shared" si="2"/>
        <v>0</v>
      </c>
      <c r="O19" s="201">
        <f t="shared" si="3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入力シート!D63</f>
        <v>0</v>
      </c>
      <c r="B20" s="220">
        <f>入力シート!E63</f>
        <v>0</v>
      </c>
      <c r="C20" s="220">
        <f>入力シート!H63</f>
        <v>0</v>
      </c>
      <c r="D20" s="272">
        <f>内２!J18</f>
        <v>0</v>
      </c>
      <c r="E20" s="276">
        <f>入力シート!F63</f>
        <v>0</v>
      </c>
      <c r="F20" s="201">
        <f>内２!K18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4"/>
        <v>0</v>
      </c>
      <c r="M20" s="626"/>
      <c r="N20" s="278">
        <f t="shared" si="2"/>
        <v>0</v>
      </c>
      <c r="O20" s="201">
        <f t="shared" si="3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入力シート!D64</f>
        <v>0</v>
      </c>
      <c r="B21" s="220">
        <f>入力シート!E64</f>
        <v>0</v>
      </c>
      <c r="C21" s="220">
        <f>入力シート!H64</f>
        <v>0</v>
      </c>
      <c r="D21" s="272">
        <f>内２!J19</f>
        <v>0</v>
      </c>
      <c r="E21" s="276">
        <f>入力シート!F64</f>
        <v>0</v>
      </c>
      <c r="F21" s="201">
        <f>内２!K19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4"/>
        <v>0</v>
      </c>
      <c r="M21" s="626"/>
      <c r="N21" s="278">
        <f t="shared" si="2"/>
        <v>0</v>
      </c>
      <c r="O21" s="201">
        <f t="shared" si="3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入力シート!D65</f>
        <v>0</v>
      </c>
      <c r="B22" s="220">
        <f>入力シート!E65</f>
        <v>0</v>
      </c>
      <c r="C22" s="220">
        <f>入力シート!H65</f>
        <v>0</v>
      </c>
      <c r="D22" s="272">
        <f>内２!J20</f>
        <v>0</v>
      </c>
      <c r="E22" s="276">
        <f>入力シート!F65</f>
        <v>0</v>
      </c>
      <c r="F22" s="201">
        <f>内２!K20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2"/>
        <v>0</v>
      </c>
      <c r="O22" s="201">
        <f t="shared" si="3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入力シート!D66</f>
        <v>0</v>
      </c>
      <c r="B23" s="220">
        <f>入力シート!E66</f>
        <v>0</v>
      </c>
      <c r="C23" s="220">
        <f>入力シート!H66</f>
        <v>0</v>
      </c>
      <c r="D23" s="272">
        <f>内２!J21</f>
        <v>0</v>
      </c>
      <c r="E23" s="276">
        <f>入力シート!F66</f>
        <v>0</v>
      </c>
      <c r="F23" s="201">
        <f>内２!K21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2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E7:E23 G7:G23 I7:I23 K7:K23">
    <cfRule type="cellIs" dxfId="11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入力シート!D67</f>
        <v>0</v>
      </c>
      <c r="B7" s="218">
        <f>入力シート!E67</f>
        <v>0</v>
      </c>
      <c r="C7" s="218">
        <f>入力シート!H67</f>
        <v>0</v>
      </c>
      <c r="D7" s="271">
        <f>内３!J5</f>
        <v>0</v>
      </c>
      <c r="E7" s="276">
        <f>入力シート!F67</f>
        <v>0</v>
      </c>
      <c r="F7" s="200">
        <f>内３!K5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入力シート!D68</f>
        <v>0</v>
      </c>
      <c r="B8" s="220">
        <f>入力シート!E68</f>
        <v>0</v>
      </c>
      <c r="C8" s="220">
        <f>入力シート!H68</f>
        <v>0</v>
      </c>
      <c r="D8" s="272">
        <f>内３!J6</f>
        <v>0</v>
      </c>
      <c r="E8" s="276">
        <f>入力シート!F68</f>
        <v>0</v>
      </c>
      <c r="F8" s="201">
        <f>内３!K6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入力シート!D69</f>
        <v>0</v>
      </c>
      <c r="B9" s="220">
        <f>入力シート!E69</f>
        <v>0</v>
      </c>
      <c r="C9" s="220">
        <f>入力シート!H69</f>
        <v>0</v>
      </c>
      <c r="D9" s="272">
        <f>内３!J7</f>
        <v>0</v>
      </c>
      <c r="E9" s="276">
        <f>入力シート!F69</f>
        <v>0</v>
      </c>
      <c r="F9" s="201">
        <f>内３!K7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入力シート!D70</f>
        <v>0</v>
      </c>
      <c r="B10" s="220">
        <f>入力シート!E70</f>
        <v>0</v>
      </c>
      <c r="C10" s="220">
        <f>入力シート!H70</f>
        <v>0</v>
      </c>
      <c r="D10" s="272">
        <f>内３!J8</f>
        <v>0</v>
      </c>
      <c r="E10" s="276">
        <f>入力シート!F70</f>
        <v>0</v>
      </c>
      <c r="F10" s="201">
        <f>内３!K8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入力シート!D71</f>
        <v>0</v>
      </c>
      <c r="B11" s="220">
        <f>入力シート!E71</f>
        <v>0</v>
      </c>
      <c r="C11" s="220">
        <f>入力シート!H71</f>
        <v>0</v>
      </c>
      <c r="D11" s="272">
        <f>内３!J9</f>
        <v>0</v>
      </c>
      <c r="E11" s="276">
        <f>入力シート!F71</f>
        <v>0</v>
      </c>
      <c r="F11" s="201">
        <f>内３!K9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入力シート!D72</f>
        <v>0</v>
      </c>
      <c r="B12" s="220">
        <f>入力シート!E72</f>
        <v>0</v>
      </c>
      <c r="C12" s="220">
        <f>入力シート!H72</f>
        <v>0</v>
      </c>
      <c r="D12" s="272">
        <f>内３!J10</f>
        <v>0</v>
      </c>
      <c r="E12" s="276">
        <f>入力シート!F72</f>
        <v>0</v>
      </c>
      <c r="F12" s="201">
        <f>内３!K10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入力シート!D73</f>
        <v>0</v>
      </c>
      <c r="B13" s="220">
        <f>入力シート!E73</f>
        <v>0</v>
      </c>
      <c r="C13" s="220">
        <f>入力シート!H73</f>
        <v>0</v>
      </c>
      <c r="D13" s="272">
        <f>内３!J11</f>
        <v>0</v>
      </c>
      <c r="E13" s="276">
        <f>入力シート!F73</f>
        <v>0</v>
      </c>
      <c r="F13" s="201">
        <f>内３!K11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入力シート!D74</f>
        <v>0</v>
      </c>
      <c r="B14" s="220">
        <f>入力シート!E74</f>
        <v>0</v>
      </c>
      <c r="C14" s="220">
        <f>入力シート!H74</f>
        <v>0</v>
      </c>
      <c r="D14" s="272">
        <f>内３!J12</f>
        <v>0</v>
      </c>
      <c r="E14" s="276">
        <f>入力シート!F74</f>
        <v>0</v>
      </c>
      <c r="F14" s="201">
        <f>内３!K12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入力シート!D75</f>
        <v>0</v>
      </c>
      <c r="B15" s="220">
        <f>入力シート!E75</f>
        <v>0</v>
      </c>
      <c r="C15" s="220">
        <f>入力シート!H75</f>
        <v>0</v>
      </c>
      <c r="D15" s="272">
        <f>内３!J13</f>
        <v>0</v>
      </c>
      <c r="E15" s="276">
        <f>入力シート!F75</f>
        <v>0</v>
      </c>
      <c r="F15" s="201">
        <f>内３!K13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入力シート!D76</f>
        <v>0</v>
      </c>
      <c r="B16" s="220">
        <f>入力シート!E76</f>
        <v>0</v>
      </c>
      <c r="C16" s="220">
        <f>入力シート!H76</f>
        <v>0</v>
      </c>
      <c r="D16" s="272">
        <f>内３!J14</f>
        <v>0</v>
      </c>
      <c r="E16" s="276">
        <f>入力シート!F76</f>
        <v>0</v>
      </c>
      <c r="F16" s="201">
        <f>内３!K14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入力シート!D77</f>
        <v>0</v>
      </c>
      <c r="B17" s="220">
        <f>入力シート!E77</f>
        <v>0</v>
      </c>
      <c r="C17" s="220">
        <f>入力シート!H77</f>
        <v>0</v>
      </c>
      <c r="D17" s="272">
        <f>内３!J15</f>
        <v>0</v>
      </c>
      <c r="E17" s="276">
        <f>入力シート!F77</f>
        <v>0</v>
      </c>
      <c r="F17" s="201">
        <f>内３!K15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入力シート!D78</f>
        <v>0</v>
      </c>
      <c r="B18" s="220">
        <f>入力シート!E78</f>
        <v>0</v>
      </c>
      <c r="C18" s="220">
        <f>入力シート!H78</f>
        <v>0</v>
      </c>
      <c r="D18" s="272">
        <f>内３!J16</f>
        <v>0</v>
      </c>
      <c r="E18" s="276">
        <f>入力シート!F78</f>
        <v>0</v>
      </c>
      <c r="F18" s="201">
        <f>内３!K16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入力シート!D79</f>
        <v>0</v>
      </c>
      <c r="B19" s="220">
        <f>入力シート!E79</f>
        <v>0</v>
      </c>
      <c r="C19" s="220">
        <f>入力シート!H79</f>
        <v>0</v>
      </c>
      <c r="D19" s="272">
        <f>内３!J17</f>
        <v>0</v>
      </c>
      <c r="E19" s="276">
        <f>入力シート!F79</f>
        <v>0</v>
      </c>
      <c r="F19" s="201">
        <f>内３!K17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入力シート!D80</f>
        <v>0</v>
      </c>
      <c r="B20" s="220">
        <f>入力シート!E80</f>
        <v>0</v>
      </c>
      <c r="C20" s="220">
        <f>入力シート!H80</f>
        <v>0</v>
      </c>
      <c r="D20" s="272">
        <f>内３!J18</f>
        <v>0</v>
      </c>
      <c r="E20" s="276">
        <f>入力シート!F80</f>
        <v>0</v>
      </c>
      <c r="F20" s="201">
        <f>内３!K18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入力シート!D81</f>
        <v>0</v>
      </c>
      <c r="B21" s="220">
        <f>入力シート!E81</f>
        <v>0</v>
      </c>
      <c r="C21" s="220">
        <f>入力シート!H81</f>
        <v>0</v>
      </c>
      <c r="D21" s="272">
        <f>内３!J19</f>
        <v>0</v>
      </c>
      <c r="E21" s="276">
        <f>入力シート!F81</f>
        <v>0</v>
      </c>
      <c r="F21" s="201">
        <f>内３!K19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入力シート!D82</f>
        <v>0</v>
      </c>
      <c r="B22" s="220">
        <f>入力シート!E82</f>
        <v>0</v>
      </c>
      <c r="C22" s="220">
        <f>入力シート!H82</f>
        <v>0</v>
      </c>
      <c r="D22" s="272">
        <f>内３!J20</f>
        <v>0</v>
      </c>
      <c r="E22" s="276">
        <f>入力シート!F82</f>
        <v>0</v>
      </c>
      <c r="F22" s="201">
        <f>内３!K20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入力シート!D83</f>
        <v>0</v>
      </c>
      <c r="B23" s="220">
        <f>入力シート!E83</f>
        <v>0</v>
      </c>
      <c r="C23" s="220">
        <f>入力シート!H83</f>
        <v>0</v>
      </c>
      <c r="D23" s="272">
        <f>内３!J21</f>
        <v>0</v>
      </c>
      <c r="E23" s="276">
        <f>入力シート!F83</f>
        <v>0</v>
      </c>
      <c r="F23" s="201">
        <f>内３!K21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10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>&amp;CP.3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入力シート!D84</f>
        <v>0</v>
      </c>
      <c r="B7" s="218">
        <f>入力シート!E84</f>
        <v>0</v>
      </c>
      <c r="C7" s="218">
        <f>入力シート!H84</f>
        <v>0</v>
      </c>
      <c r="D7" s="271">
        <f>内４!J5</f>
        <v>0</v>
      </c>
      <c r="E7" s="276">
        <f>入力シート!F84</f>
        <v>0</v>
      </c>
      <c r="F7" s="200">
        <f>内４!K5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入力シート!D85</f>
        <v>0</v>
      </c>
      <c r="B8" s="220">
        <f>入力シート!E85</f>
        <v>0</v>
      </c>
      <c r="C8" s="220">
        <f>入力シート!H85</f>
        <v>0</v>
      </c>
      <c r="D8" s="272">
        <f>内４!J6</f>
        <v>0</v>
      </c>
      <c r="E8" s="276">
        <f>入力シート!F85</f>
        <v>0</v>
      </c>
      <c r="F8" s="201">
        <f>内４!K6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入力シート!D86</f>
        <v>0</v>
      </c>
      <c r="B9" s="220">
        <f>入力シート!E86</f>
        <v>0</v>
      </c>
      <c r="C9" s="220">
        <f>入力シート!H86</f>
        <v>0</v>
      </c>
      <c r="D9" s="272">
        <f>内４!J7</f>
        <v>0</v>
      </c>
      <c r="E9" s="276">
        <f>入力シート!F86</f>
        <v>0</v>
      </c>
      <c r="F9" s="201">
        <f>内４!K7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入力シート!D87</f>
        <v>0</v>
      </c>
      <c r="B10" s="220">
        <f>入力シート!E87</f>
        <v>0</v>
      </c>
      <c r="C10" s="220">
        <f>入力シート!H87</f>
        <v>0</v>
      </c>
      <c r="D10" s="272">
        <f>内４!J8</f>
        <v>0</v>
      </c>
      <c r="E10" s="276">
        <f>入力シート!F87</f>
        <v>0</v>
      </c>
      <c r="F10" s="201">
        <f>内４!K8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入力シート!D88</f>
        <v>0</v>
      </c>
      <c r="B11" s="220">
        <f>入力シート!E88</f>
        <v>0</v>
      </c>
      <c r="C11" s="220">
        <f>入力シート!H88</f>
        <v>0</v>
      </c>
      <c r="D11" s="272">
        <f>内４!J9</f>
        <v>0</v>
      </c>
      <c r="E11" s="276">
        <f>入力シート!F88</f>
        <v>0</v>
      </c>
      <c r="F11" s="201">
        <f>内４!K9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入力シート!D89</f>
        <v>0</v>
      </c>
      <c r="B12" s="220">
        <f>入力シート!E89</f>
        <v>0</v>
      </c>
      <c r="C12" s="220">
        <f>入力シート!H89</f>
        <v>0</v>
      </c>
      <c r="D12" s="272">
        <f>内４!J10</f>
        <v>0</v>
      </c>
      <c r="E12" s="276">
        <f>入力シート!F89</f>
        <v>0</v>
      </c>
      <c r="F12" s="201">
        <f>内４!K10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入力シート!D90</f>
        <v>0</v>
      </c>
      <c r="B13" s="220">
        <f>入力シート!E90</f>
        <v>0</v>
      </c>
      <c r="C13" s="220">
        <f>入力シート!H90</f>
        <v>0</v>
      </c>
      <c r="D13" s="272">
        <f>内４!J11</f>
        <v>0</v>
      </c>
      <c r="E13" s="276">
        <f>入力シート!F90</f>
        <v>0</v>
      </c>
      <c r="F13" s="201">
        <f>内４!K11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入力シート!D91</f>
        <v>0</v>
      </c>
      <c r="B14" s="220">
        <f>入力シート!E91</f>
        <v>0</v>
      </c>
      <c r="C14" s="220">
        <f>入力シート!H91</f>
        <v>0</v>
      </c>
      <c r="D14" s="272">
        <f>内４!J12</f>
        <v>0</v>
      </c>
      <c r="E14" s="276">
        <f>入力シート!F91</f>
        <v>0</v>
      </c>
      <c r="F14" s="201">
        <f>内４!K12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入力シート!D92</f>
        <v>0</v>
      </c>
      <c r="B15" s="220">
        <f>入力シート!E92</f>
        <v>0</v>
      </c>
      <c r="C15" s="220">
        <f>入力シート!H92</f>
        <v>0</v>
      </c>
      <c r="D15" s="272">
        <f>内４!J13</f>
        <v>0</v>
      </c>
      <c r="E15" s="276">
        <f>入力シート!F92</f>
        <v>0</v>
      </c>
      <c r="F15" s="201">
        <f>内４!K13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入力シート!D93</f>
        <v>0</v>
      </c>
      <c r="B16" s="220">
        <f>入力シート!E93</f>
        <v>0</v>
      </c>
      <c r="C16" s="220">
        <f>入力シート!H93</f>
        <v>0</v>
      </c>
      <c r="D16" s="272">
        <f>内４!J14</f>
        <v>0</v>
      </c>
      <c r="E16" s="276">
        <f>入力シート!F93</f>
        <v>0</v>
      </c>
      <c r="F16" s="201">
        <f>内４!K14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入力シート!D94</f>
        <v>0</v>
      </c>
      <c r="B17" s="220">
        <f>入力シート!E94</f>
        <v>0</v>
      </c>
      <c r="C17" s="220">
        <f>入力シート!H94</f>
        <v>0</v>
      </c>
      <c r="D17" s="272">
        <f>内４!J15</f>
        <v>0</v>
      </c>
      <c r="E17" s="276">
        <f>入力シート!F94</f>
        <v>0</v>
      </c>
      <c r="F17" s="201">
        <f>内４!K15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入力シート!D95</f>
        <v>0</v>
      </c>
      <c r="B18" s="220">
        <f>入力シート!E95</f>
        <v>0</v>
      </c>
      <c r="C18" s="220">
        <f>入力シート!H95</f>
        <v>0</v>
      </c>
      <c r="D18" s="272">
        <f>内４!J16</f>
        <v>0</v>
      </c>
      <c r="E18" s="276">
        <f>入力シート!F95</f>
        <v>0</v>
      </c>
      <c r="F18" s="201">
        <f>内４!K16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入力シート!D96</f>
        <v>0</v>
      </c>
      <c r="B19" s="220">
        <f>入力シート!E96</f>
        <v>0</v>
      </c>
      <c r="C19" s="220">
        <f>入力シート!H96</f>
        <v>0</v>
      </c>
      <c r="D19" s="272">
        <f>内４!J17</f>
        <v>0</v>
      </c>
      <c r="E19" s="276">
        <f>入力シート!F96</f>
        <v>0</v>
      </c>
      <c r="F19" s="201">
        <f>内４!K17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入力シート!D97</f>
        <v>0</v>
      </c>
      <c r="B20" s="220">
        <f>入力シート!E97</f>
        <v>0</v>
      </c>
      <c r="C20" s="220">
        <f>入力シート!H97</f>
        <v>0</v>
      </c>
      <c r="D20" s="272">
        <f>内４!J18</f>
        <v>0</v>
      </c>
      <c r="E20" s="276">
        <f>入力シート!F97</f>
        <v>0</v>
      </c>
      <c r="F20" s="201">
        <f>内４!K18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入力シート!D98</f>
        <v>0</v>
      </c>
      <c r="B21" s="220">
        <f>入力シート!E98</f>
        <v>0</v>
      </c>
      <c r="C21" s="220">
        <f>入力シート!H98</f>
        <v>0</v>
      </c>
      <c r="D21" s="272">
        <f>内４!J19</f>
        <v>0</v>
      </c>
      <c r="E21" s="276">
        <f>入力シート!F98</f>
        <v>0</v>
      </c>
      <c r="F21" s="201">
        <f>内４!K19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入力シート!D99</f>
        <v>0</v>
      </c>
      <c r="B22" s="220">
        <f>入力シート!E99</f>
        <v>0</v>
      </c>
      <c r="C22" s="220">
        <f>入力シート!H99</f>
        <v>0</v>
      </c>
      <c r="D22" s="272">
        <f>内４!J20</f>
        <v>0</v>
      </c>
      <c r="E22" s="276">
        <f>入力シート!F99</f>
        <v>0</v>
      </c>
      <c r="F22" s="201">
        <f>内４!K20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入力シート!D100</f>
        <v>0</v>
      </c>
      <c r="B23" s="220">
        <f>入力シート!E100</f>
        <v>0</v>
      </c>
      <c r="C23" s="220">
        <f>入力シート!H100</f>
        <v>0</v>
      </c>
      <c r="D23" s="272">
        <f>内４!J21</f>
        <v>0</v>
      </c>
      <c r="E23" s="276">
        <f>入力シート!F100</f>
        <v>0</v>
      </c>
      <c r="F23" s="201">
        <f>内４!K21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9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FG51"/>
  <sheetViews>
    <sheetView showGridLines="0" tabSelected="1" topLeftCell="A10" zoomScale="90" zoomScaleNormal="90" workbookViewId="0">
      <selection activeCell="DK53" sqref="DK53"/>
    </sheetView>
  </sheetViews>
  <sheetFormatPr defaultRowHeight="13.5" x14ac:dyDescent="0.15"/>
  <cols>
    <col min="1" max="6" width="2.28515625" style="38" customWidth="1"/>
    <col min="7" max="40" width="1.140625" style="38" customWidth="1"/>
    <col min="41" max="42" width="2" style="38" customWidth="1"/>
    <col min="43" max="43" width="1" style="38" customWidth="1"/>
    <col min="44" max="47" width="2.140625" style="38" customWidth="1"/>
    <col min="48" max="48" width="1" style="38" customWidth="1"/>
    <col min="49" max="49" width="4.28515625" style="38" customWidth="1"/>
    <col min="50" max="50" width="2.85546875" style="38" customWidth="1"/>
    <col min="51" max="51" width="1.28515625" style="38" customWidth="1"/>
    <col min="52" max="52" width="1.42578125" style="38" customWidth="1"/>
    <col min="53" max="55" width="0.7109375" style="38" customWidth="1"/>
    <col min="56" max="56" width="3.5703125" style="38" customWidth="1"/>
    <col min="57" max="161" width="0.7109375" style="38" customWidth="1"/>
    <col min="162" max="162" width="9.28515625" style="38" customWidth="1"/>
    <col min="163" max="163" width="0" style="38" hidden="1" customWidth="1"/>
    <col min="164" max="16384" width="9.140625" style="38"/>
  </cols>
  <sheetData>
    <row r="1" spans="1:163" ht="15" customHeight="1" x14ac:dyDescent="0.15"/>
    <row r="2" spans="1:163" ht="14.25" thickBot="1" x14ac:dyDescent="0.2"/>
    <row r="3" spans="1:163" ht="15" customHeight="1" thickTop="1" x14ac:dyDescent="0.1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9"/>
      <c r="AQ3" s="59"/>
      <c r="AR3" s="59"/>
      <c r="AS3" s="59"/>
      <c r="AT3" s="59"/>
      <c r="AU3" s="60"/>
      <c r="AV3" s="61"/>
      <c r="AW3" s="400" t="s">
        <v>11</v>
      </c>
      <c r="AX3" s="401"/>
      <c r="AY3" s="401"/>
      <c r="AZ3" s="401"/>
      <c r="BA3" s="401"/>
      <c r="BB3" s="401"/>
      <c r="BC3" s="401"/>
      <c r="BD3" s="401"/>
      <c r="BE3" s="401"/>
      <c r="BF3" s="401"/>
      <c r="BG3" s="401"/>
      <c r="BH3" s="401"/>
      <c r="BI3" s="401"/>
      <c r="BJ3" s="401"/>
      <c r="BK3" s="401"/>
      <c r="BL3" s="401"/>
      <c r="BM3" s="401"/>
      <c r="BN3" s="402"/>
      <c r="BO3" s="402"/>
      <c r="BP3" s="402"/>
      <c r="BQ3" s="402"/>
      <c r="BR3" s="402"/>
      <c r="BS3" s="402"/>
      <c r="BT3" s="402"/>
      <c r="BU3" s="402"/>
      <c r="BV3" s="402"/>
      <c r="BW3" s="402"/>
      <c r="BX3" s="402"/>
      <c r="BY3" s="402"/>
      <c r="BZ3" s="402"/>
      <c r="CA3" s="402"/>
      <c r="CB3" s="402"/>
      <c r="CC3" s="402"/>
      <c r="CD3" s="402"/>
      <c r="CE3" s="402"/>
      <c r="CF3" s="402"/>
      <c r="CG3" s="402"/>
      <c r="CH3" s="402"/>
      <c r="CI3" s="402"/>
      <c r="CJ3" s="402"/>
      <c r="CK3" s="402"/>
      <c r="CL3" s="402"/>
      <c r="CM3" s="402"/>
      <c r="CN3" s="402"/>
      <c r="CO3" s="402"/>
      <c r="CP3" s="402"/>
      <c r="CQ3" s="402"/>
      <c r="CR3" s="402"/>
      <c r="CS3" s="402"/>
      <c r="CT3" s="402"/>
      <c r="CU3" s="402"/>
      <c r="CV3" s="402"/>
      <c r="CW3" s="402"/>
      <c r="CX3" s="402"/>
      <c r="CY3" s="402"/>
      <c r="CZ3" s="402"/>
      <c r="DA3" s="402"/>
      <c r="DB3" s="403"/>
      <c r="DC3" s="407" t="s">
        <v>12</v>
      </c>
      <c r="DD3" s="407"/>
      <c r="DE3" s="407"/>
      <c r="DF3" s="407"/>
      <c r="DG3" s="407"/>
      <c r="DH3" s="407"/>
      <c r="DI3" s="407"/>
      <c r="DJ3" s="407"/>
      <c r="DK3" s="407"/>
      <c r="DL3" s="407"/>
      <c r="DM3" s="407"/>
      <c r="DN3" s="407"/>
      <c r="DO3" s="407"/>
      <c r="DP3" s="407"/>
      <c r="DQ3" s="408"/>
      <c r="DR3" s="409" t="s">
        <v>13</v>
      </c>
      <c r="DS3" s="410"/>
      <c r="DT3" s="410"/>
      <c r="DU3" s="410"/>
      <c r="DV3" s="410"/>
      <c r="DW3" s="410"/>
      <c r="DX3" s="410"/>
      <c r="DY3" s="410"/>
      <c r="DZ3" s="410"/>
      <c r="EA3" s="410"/>
      <c r="EB3" s="410"/>
      <c r="EC3" s="410"/>
      <c r="ED3" s="410"/>
      <c r="EE3" s="410"/>
      <c r="EF3" s="411"/>
      <c r="EG3" s="411"/>
      <c r="EH3" s="411"/>
      <c r="EI3" s="411"/>
      <c r="EJ3" s="411"/>
      <c r="EK3" s="411"/>
      <c r="EL3" s="411"/>
      <c r="EM3" s="411"/>
      <c r="EN3" s="411"/>
      <c r="EO3" s="411"/>
      <c r="EP3" s="411"/>
      <c r="EQ3" s="411"/>
      <c r="ER3" s="411"/>
      <c r="ES3" s="411"/>
      <c r="ET3" s="411"/>
      <c r="EU3" s="411"/>
      <c r="EV3" s="411"/>
      <c r="EW3" s="411"/>
      <c r="EX3" s="411"/>
      <c r="EY3" s="411"/>
      <c r="EZ3" s="411"/>
      <c r="FA3" s="411"/>
      <c r="FB3" s="411"/>
      <c r="FC3" s="411"/>
      <c r="FD3" s="411"/>
      <c r="FE3" s="412"/>
      <c r="FF3" s="39"/>
      <c r="FG3" s="38" t="s">
        <v>150</v>
      </c>
    </row>
    <row r="4" spans="1:163" ht="18.75" customHeight="1" thickBot="1" x14ac:dyDescent="0.25">
      <c r="A4" s="62"/>
      <c r="B4" s="63" t="s">
        <v>14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 t="s">
        <v>15</v>
      </c>
      <c r="W4" s="65"/>
      <c r="X4" s="64"/>
      <c r="Y4" s="64"/>
      <c r="Z4" s="64"/>
      <c r="AA4" s="54"/>
      <c r="AB4" s="54"/>
      <c r="AC4" s="54"/>
      <c r="AD4" s="54"/>
      <c r="AE4" s="54"/>
      <c r="AF4" s="453"/>
      <c r="AG4" s="453"/>
      <c r="AH4" s="453"/>
      <c r="AI4" s="453"/>
      <c r="AJ4" s="453"/>
      <c r="AK4" s="453"/>
      <c r="AL4" s="453"/>
      <c r="AM4" s="452" t="s">
        <v>87</v>
      </c>
      <c r="AN4" s="452"/>
      <c r="AO4" s="460"/>
      <c r="AP4" s="460"/>
      <c r="AQ4" s="460"/>
      <c r="AR4" s="61" t="s">
        <v>88</v>
      </c>
      <c r="AS4" s="460"/>
      <c r="AT4" s="460"/>
      <c r="AU4" s="66" t="s">
        <v>57</v>
      </c>
      <c r="AV4" s="61"/>
      <c r="AW4" s="404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5"/>
      <c r="BI4" s="405"/>
      <c r="BJ4" s="405"/>
      <c r="BK4" s="405"/>
      <c r="BL4" s="405"/>
      <c r="BM4" s="405"/>
      <c r="BN4" s="405"/>
      <c r="BO4" s="405"/>
      <c r="BP4" s="405"/>
      <c r="BQ4" s="405"/>
      <c r="BR4" s="405"/>
      <c r="BS4" s="405"/>
      <c r="BT4" s="405"/>
      <c r="BU4" s="405"/>
      <c r="BV4" s="405"/>
      <c r="BW4" s="405"/>
      <c r="BX4" s="405"/>
      <c r="BY4" s="405"/>
      <c r="BZ4" s="405"/>
      <c r="CA4" s="405"/>
      <c r="CB4" s="405"/>
      <c r="CC4" s="405"/>
      <c r="CD4" s="405"/>
      <c r="CE4" s="405"/>
      <c r="CF4" s="405"/>
      <c r="CG4" s="405"/>
      <c r="CH4" s="405"/>
      <c r="CI4" s="405"/>
      <c r="CJ4" s="405"/>
      <c r="CK4" s="405"/>
      <c r="CL4" s="405"/>
      <c r="CM4" s="405"/>
      <c r="CN4" s="405"/>
      <c r="CO4" s="405"/>
      <c r="CP4" s="405"/>
      <c r="CQ4" s="405"/>
      <c r="CR4" s="405"/>
      <c r="CS4" s="405"/>
      <c r="CT4" s="405"/>
      <c r="CU4" s="405"/>
      <c r="CV4" s="405"/>
      <c r="CW4" s="405"/>
      <c r="CX4" s="405"/>
      <c r="CY4" s="405"/>
      <c r="CZ4" s="405"/>
      <c r="DA4" s="405"/>
      <c r="DB4" s="406"/>
      <c r="DC4" s="372"/>
      <c r="DD4" s="373"/>
      <c r="DE4" s="374"/>
      <c r="DF4" s="375"/>
      <c r="DG4" s="373"/>
      <c r="DH4" s="374"/>
      <c r="DI4" s="375"/>
      <c r="DJ4" s="373"/>
      <c r="DK4" s="374"/>
      <c r="DL4" s="375"/>
      <c r="DM4" s="373"/>
      <c r="DN4" s="374"/>
      <c r="DO4" s="375"/>
      <c r="DP4" s="373"/>
      <c r="DQ4" s="592"/>
      <c r="DR4" s="583"/>
      <c r="DS4" s="584"/>
      <c r="DT4" s="584"/>
      <c r="DU4" s="584"/>
      <c r="DV4" s="584"/>
      <c r="DW4" s="584"/>
      <c r="DX4" s="584"/>
      <c r="DY4" s="584"/>
      <c r="DZ4" s="584"/>
      <c r="EA4" s="584"/>
      <c r="EB4" s="584"/>
      <c r="EC4" s="584"/>
      <c r="ED4" s="584"/>
      <c r="EE4" s="423" t="s">
        <v>87</v>
      </c>
      <c r="EF4" s="423"/>
      <c r="EG4" s="423"/>
      <c r="EH4" s="423"/>
      <c r="EI4" s="423"/>
      <c r="EJ4" s="424"/>
      <c r="EK4" s="424"/>
      <c r="EL4" s="424"/>
      <c r="EM4" s="424"/>
      <c r="EN4" s="424"/>
      <c r="EO4" s="424"/>
      <c r="EP4" s="424"/>
      <c r="EQ4" s="423" t="s">
        <v>100</v>
      </c>
      <c r="ER4" s="423"/>
      <c r="ES4" s="423"/>
      <c r="ET4" s="423"/>
      <c r="EU4" s="424"/>
      <c r="EV4" s="424"/>
      <c r="EW4" s="424"/>
      <c r="EX4" s="424"/>
      <c r="EY4" s="424"/>
      <c r="EZ4" s="424"/>
      <c r="FA4" s="424"/>
      <c r="FB4" s="430" t="s">
        <v>89</v>
      </c>
      <c r="FC4" s="430"/>
      <c r="FD4" s="430"/>
      <c r="FE4" s="431"/>
      <c r="FF4" s="39"/>
    </row>
    <row r="5" spans="1:163" ht="22.5" customHeight="1" thickTop="1" x14ac:dyDescent="0.15">
      <c r="A5" s="62"/>
      <c r="B5" s="55"/>
      <c r="C5" s="58"/>
      <c r="D5" s="58"/>
      <c r="E5" s="58"/>
      <c r="F5" s="58"/>
      <c r="G5" s="58"/>
      <c r="H5" s="54"/>
      <c r="I5" s="54"/>
      <c r="J5" s="67" t="s">
        <v>16</v>
      </c>
      <c r="K5" s="6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4"/>
      <c r="X5" s="68"/>
      <c r="Y5" s="68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69"/>
      <c r="AQ5" s="69"/>
      <c r="AR5" s="69"/>
      <c r="AS5" s="69"/>
      <c r="AT5" s="69"/>
      <c r="AU5" s="70"/>
      <c r="AV5" s="69"/>
      <c r="AW5" s="585" t="s">
        <v>17</v>
      </c>
      <c r="AX5" s="586"/>
      <c r="AY5" s="586"/>
      <c r="AZ5" s="586"/>
      <c r="BA5" s="587" t="str">
        <f>入力シート!C7</f>
        <v>(仮称)Ｋ．Ｋ本社ビル新築工事（見本）</v>
      </c>
      <c r="BB5" s="587"/>
      <c r="BC5" s="587"/>
      <c r="BD5" s="587"/>
      <c r="BE5" s="587"/>
      <c r="BF5" s="587"/>
      <c r="BG5" s="587"/>
      <c r="BH5" s="587"/>
      <c r="BI5" s="587"/>
      <c r="BJ5" s="587"/>
      <c r="BK5" s="587"/>
      <c r="BL5" s="587"/>
      <c r="BM5" s="587"/>
      <c r="BN5" s="588"/>
      <c r="BO5" s="588"/>
      <c r="BP5" s="588"/>
      <c r="BQ5" s="588"/>
      <c r="BR5" s="588"/>
      <c r="BS5" s="588"/>
      <c r="BT5" s="588"/>
      <c r="BU5" s="588"/>
      <c r="BV5" s="588"/>
      <c r="BW5" s="588"/>
      <c r="BX5" s="588"/>
      <c r="BY5" s="588"/>
      <c r="BZ5" s="588"/>
      <c r="CA5" s="588"/>
      <c r="CB5" s="588"/>
      <c r="CC5" s="588"/>
      <c r="CD5" s="588"/>
      <c r="CE5" s="588"/>
      <c r="CF5" s="588"/>
      <c r="CG5" s="588"/>
      <c r="CH5" s="588"/>
      <c r="CI5" s="588"/>
      <c r="CJ5" s="588"/>
      <c r="CK5" s="588"/>
      <c r="CL5" s="588"/>
      <c r="CM5" s="588"/>
      <c r="CN5" s="588"/>
      <c r="CO5" s="588"/>
      <c r="CP5" s="588"/>
      <c r="CQ5" s="588"/>
      <c r="CR5" s="588"/>
      <c r="CS5" s="588"/>
      <c r="CT5" s="588"/>
      <c r="CU5" s="588"/>
      <c r="CV5" s="588"/>
      <c r="CW5" s="588"/>
      <c r="CX5" s="588"/>
      <c r="CY5" s="588"/>
      <c r="CZ5" s="588"/>
      <c r="DA5" s="588"/>
      <c r="DB5" s="588"/>
      <c r="DC5" s="588"/>
      <c r="DD5" s="588"/>
      <c r="DE5" s="588"/>
      <c r="DF5" s="588"/>
      <c r="DG5" s="588"/>
      <c r="DH5" s="588"/>
      <c r="DI5" s="588"/>
      <c r="DJ5" s="588"/>
      <c r="DK5" s="588"/>
      <c r="DL5" s="588"/>
      <c r="DM5" s="588"/>
      <c r="DN5" s="588"/>
      <c r="DO5" s="588"/>
      <c r="DP5" s="588"/>
      <c r="DQ5" s="589"/>
      <c r="DR5" s="601" t="s">
        <v>18</v>
      </c>
      <c r="DS5" s="602"/>
      <c r="DT5" s="602"/>
      <c r="DU5" s="602"/>
      <c r="DV5" s="602"/>
      <c r="DW5" s="602"/>
      <c r="DX5" s="602"/>
      <c r="DY5" s="602"/>
      <c r="DZ5" s="602"/>
      <c r="EA5" s="602"/>
      <c r="EB5" s="602"/>
      <c r="EC5" s="602"/>
      <c r="ED5" s="602"/>
      <c r="EE5" s="602"/>
      <c r="EF5" s="590">
        <f>IF(入力シート!I7=0,"",入力シート!I7)</f>
        <v>117990</v>
      </c>
      <c r="EG5" s="590"/>
      <c r="EH5" s="590"/>
      <c r="EI5" s="590"/>
      <c r="EJ5" s="590"/>
      <c r="EK5" s="590"/>
      <c r="EL5" s="590"/>
      <c r="EM5" s="590"/>
      <c r="EN5" s="590"/>
      <c r="EO5" s="590"/>
      <c r="EP5" s="590"/>
      <c r="EQ5" s="590"/>
      <c r="ER5" s="590"/>
      <c r="ES5" s="590"/>
      <c r="ET5" s="590"/>
      <c r="EU5" s="590"/>
      <c r="EV5" s="590"/>
      <c r="EW5" s="590"/>
      <c r="EX5" s="590"/>
      <c r="EY5" s="590"/>
      <c r="EZ5" s="590"/>
      <c r="FA5" s="590"/>
      <c r="FB5" s="590"/>
      <c r="FC5" s="590"/>
      <c r="FD5" s="590"/>
      <c r="FE5" s="591"/>
      <c r="FF5" s="41"/>
    </row>
    <row r="6" spans="1:163" ht="11.25" customHeight="1" x14ac:dyDescent="0.15">
      <c r="A6" s="62"/>
      <c r="B6" s="54"/>
      <c r="C6" s="54"/>
      <c r="D6" s="71"/>
      <c r="E6" s="71"/>
      <c r="F6" s="71"/>
      <c r="G6" s="72"/>
      <c r="H6" s="568"/>
      <c r="I6" s="569"/>
      <c r="J6" s="569"/>
      <c r="K6" s="568"/>
      <c r="L6" s="569"/>
      <c r="M6" s="575"/>
      <c r="N6" s="568"/>
      <c r="O6" s="569"/>
      <c r="P6" s="569"/>
      <c r="Q6" s="568"/>
      <c r="R6" s="569"/>
      <c r="S6" s="578"/>
      <c r="T6" s="581"/>
      <c r="U6" s="569"/>
      <c r="V6" s="575"/>
      <c r="W6" s="568"/>
      <c r="X6" s="569"/>
      <c r="Y6" s="569"/>
      <c r="Z6" s="568"/>
      <c r="AA6" s="569"/>
      <c r="AB6" s="578"/>
      <c r="AC6" s="581"/>
      <c r="AD6" s="569"/>
      <c r="AE6" s="575"/>
      <c r="AF6" s="568"/>
      <c r="AG6" s="569"/>
      <c r="AH6" s="569"/>
      <c r="AI6" s="568"/>
      <c r="AJ6" s="569"/>
      <c r="AK6" s="578"/>
      <c r="AL6" s="581"/>
      <c r="AM6" s="569"/>
      <c r="AN6" s="575"/>
      <c r="AO6" s="73"/>
      <c r="AP6" s="54"/>
      <c r="AQ6" s="54"/>
      <c r="AR6" s="54"/>
      <c r="AS6" s="54"/>
      <c r="AT6" s="54"/>
      <c r="AU6" s="74"/>
      <c r="AV6" s="54"/>
      <c r="AW6" s="494" t="s">
        <v>132</v>
      </c>
      <c r="AX6" s="593"/>
      <c r="AY6" s="593"/>
      <c r="AZ6" s="593"/>
      <c r="BA6" s="603" t="str">
        <f>入力シート!C9</f>
        <v>大阪市住吉区住吉１丁目１－３－１０１号</v>
      </c>
      <c r="BB6" s="603"/>
      <c r="BC6" s="603"/>
      <c r="BD6" s="603"/>
      <c r="BE6" s="603"/>
      <c r="BF6" s="603"/>
      <c r="BG6" s="603"/>
      <c r="BH6" s="603"/>
      <c r="BI6" s="603"/>
      <c r="BJ6" s="603"/>
      <c r="BK6" s="603"/>
      <c r="BL6" s="603"/>
      <c r="BM6" s="603"/>
      <c r="BN6" s="604"/>
      <c r="BO6" s="604"/>
      <c r="BP6" s="604"/>
      <c r="BQ6" s="604"/>
      <c r="BR6" s="604"/>
      <c r="BS6" s="604"/>
      <c r="BT6" s="604"/>
      <c r="BU6" s="604"/>
      <c r="BV6" s="604"/>
      <c r="BW6" s="604"/>
      <c r="BX6" s="604"/>
      <c r="BY6" s="604"/>
      <c r="BZ6" s="604"/>
      <c r="CA6" s="604"/>
      <c r="CB6" s="604"/>
      <c r="CC6" s="604"/>
      <c r="CD6" s="604"/>
      <c r="CE6" s="604"/>
      <c r="CF6" s="604"/>
      <c r="CG6" s="604"/>
      <c r="CH6" s="604"/>
      <c r="CI6" s="604"/>
      <c r="CJ6" s="604"/>
      <c r="CK6" s="604"/>
      <c r="CL6" s="604"/>
      <c r="CM6" s="604"/>
      <c r="CN6" s="604"/>
      <c r="CO6" s="604"/>
      <c r="CP6" s="604"/>
      <c r="CQ6" s="604"/>
      <c r="CR6" s="604"/>
      <c r="CS6" s="604"/>
      <c r="CT6" s="604"/>
      <c r="CU6" s="604"/>
      <c r="CV6" s="604"/>
      <c r="CW6" s="604"/>
      <c r="CX6" s="604"/>
      <c r="CY6" s="604"/>
      <c r="CZ6" s="604"/>
      <c r="DA6" s="604"/>
      <c r="DB6" s="604"/>
      <c r="DC6" s="604"/>
      <c r="DD6" s="604"/>
      <c r="DE6" s="604"/>
      <c r="DF6" s="604"/>
      <c r="DG6" s="604"/>
      <c r="DH6" s="604"/>
      <c r="DI6" s="604"/>
      <c r="DJ6" s="604"/>
      <c r="DK6" s="604"/>
      <c r="DL6" s="604"/>
      <c r="DM6" s="604"/>
      <c r="DN6" s="604"/>
      <c r="DO6" s="604"/>
      <c r="DP6" s="604"/>
      <c r="DQ6" s="604"/>
      <c r="DR6" s="604"/>
      <c r="DS6" s="604"/>
      <c r="DT6" s="604"/>
      <c r="DU6" s="604"/>
      <c r="DV6" s="604"/>
      <c r="DW6" s="604"/>
      <c r="DX6" s="604"/>
      <c r="DY6" s="604"/>
      <c r="DZ6" s="604"/>
      <c r="EA6" s="604"/>
      <c r="EB6" s="604"/>
      <c r="EC6" s="604"/>
      <c r="ED6" s="604"/>
      <c r="EE6" s="604"/>
      <c r="EF6" s="604"/>
      <c r="EG6" s="604"/>
      <c r="EH6" s="604"/>
      <c r="EI6" s="604"/>
      <c r="EJ6" s="604"/>
      <c r="EK6" s="604"/>
      <c r="EL6" s="604"/>
      <c r="EM6" s="604"/>
      <c r="EN6" s="604"/>
      <c r="EO6" s="604"/>
      <c r="EP6" s="604"/>
      <c r="EQ6" s="604"/>
      <c r="ER6" s="604"/>
      <c r="ES6" s="604"/>
      <c r="ET6" s="604"/>
      <c r="EU6" s="604"/>
      <c r="EV6" s="604"/>
      <c r="EW6" s="604"/>
      <c r="EX6" s="604"/>
      <c r="EY6" s="604"/>
      <c r="EZ6" s="604"/>
      <c r="FA6" s="604"/>
      <c r="FB6" s="604"/>
      <c r="FC6" s="604"/>
      <c r="FD6" s="604"/>
      <c r="FE6" s="605"/>
      <c r="FF6" s="42"/>
    </row>
    <row r="7" spans="1:163" ht="11.25" customHeight="1" x14ac:dyDescent="0.15">
      <c r="A7" s="62"/>
      <c r="B7" s="54"/>
      <c r="C7" s="54"/>
      <c r="D7" s="71"/>
      <c r="E7" s="71"/>
      <c r="F7" s="71"/>
      <c r="G7" s="72"/>
      <c r="H7" s="570"/>
      <c r="I7" s="571"/>
      <c r="J7" s="572"/>
      <c r="K7" s="570"/>
      <c r="L7" s="572"/>
      <c r="M7" s="576"/>
      <c r="N7" s="570"/>
      <c r="O7" s="571"/>
      <c r="P7" s="572"/>
      <c r="Q7" s="570"/>
      <c r="R7" s="572"/>
      <c r="S7" s="579"/>
      <c r="T7" s="572"/>
      <c r="U7" s="571"/>
      <c r="V7" s="576"/>
      <c r="W7" s="570"/>
      <c r="X7" s="571"/>
      <c r="Y7" s="572"/>
      <c r="Z7" s="570"/>
      <c r="AA7" s="572"/>
      <c r="AB7" s="579"/>
      <c r="AC7" s="572"/>
      <c r="AD7" s="571"/>
      <c r="AE7" s="576"/>
      <c r="AF7" s="570"/>
      <c r="AG7" s="571"/>
      <c r="AH7" s="572"/>
      <c r="AI7" s="570"/>
      <c r="AJ7" s="572"/>
      <c r="AK7" s="579"/>
      <c r="AL7" s="572"/>
      <c r="AM7" s="571"/>
      <c r="AN7" s="576"/>
      <c r="AO7" s="73"/>
      <c r="AP7" s="54"/>
      <c r="AQ7" s="54"/>
      <c r="AR7" s="54"/>
      <c r="AS7" s="54"/>
      <c r="AT7" s="54"/>
      <c r="AU7" s="74"/>
      <c r="AV7" s="54"/>
      <c r="AW7" s="594"/>
      <c r="AX7" s="595"/>
      <c r="AY7" s="595"/>
      <c r="AZ7" s="595"/>
      <c r="BA7" s="588"/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8"/>
      <c r="BR7" s="588"/>
      <c r="BS7" s="588"/>
      <c r="BT7" s="588"/>
      <c r="BU7" s="588"/>
      <c r="BV7" s="588"/>
      <c r="BW7" s="588"/>
      <c r="BX7" s="588"/>
      <c r="BY7" s="588"/>
      <c r="BZ7" s="588"/>
      <c r="CA7" s="588"/>
      <c r="CB7" s="588"/>
      <c r="CC7" s="588"/>
      <c r="CD7" s="588"/>
      <c r="CE7" s="588"/>
      <c r="CF7" s="588"/>
      <c r="CG7" s="588"/>
      <c r="CH7" s="588"/>
      <c r="CI7" s="588"/>
      <c r="CJ7" s="588"/>
      <c r="CK7" s="588"/>
      <c r="CL7" s="588"/>
      <c r="CM7" s="588"/>
      <c r="CN7" s="588"/>
      <c r="CO7" s="588"/>
      <c r="CP7" s="588"/>
      <c r="CQ7" s="588"/>
      <c r="CR7" s="588"/>
      <c r="CS7" s="588"/>
      <c r="CT7" s="588"/>
      <c r="CU7" s="588"/>
      <c r="CV7" s="588"/>
      <c r="CW7" s="588"/>
      <c r="CX7" s="588"/>
      <c r="CY7" s="588"/>
      <c r="CZ7" s="588"/>
      <c r="DA7" s="588"/>
      <c r="DB7" s="588"/>
      <c r="DC7" s="588"/>
      <c r="DD7" s="588"/>
      <c r="DE7" s="588"/>
      <c r="DF7" s="588"/>
      <c r="DG7" s="588"/>
      <c r="DH7" s="588"/>
      <c r="DI7" s="588"/>
      <c r="DJ7" s="588"/>
      <c r="DK7" s="588"/>
      <c r="DL7" s="588"/>
      <c r="DM7" s="588"/>
      <c r="DN7" s="588"/>
      <c r="DO7" s="588"/>
      <c r="DP7" s="588"/>
      <c r="DQ7" s="588"/>
      <c r="DR7" s="588"/>
      <c r="DS7" s="588"/>
      <c r="DT7" s="588"/>
      <c r="DU7" s="588"/>
      <c r="DV7" s="588"/>
      <c r="DW7" s="588"/>
      <c r="DX7" s="588"/>
      <c r="DY7" s="588"/>
      <c r="DZ7" s="588"/>
      <c r="EA7" s="588"/>
      <c r="EB7" s="588"/>
      <c r="EC7" s="588"/>
      <c r="ED7" s="588"/>
      <c r="EE7" s="588"/>
      <c r="EF7" s="588"/>
      <c r="EG7" s="588"/>
      <c r="EH7" s="588"/>
      <c r="EI7" s="588"/>
      <c r="EJ7" s="588"/>
      <c r="EK7" s="588"/>
      <c r="EL7" s="588"/>
      <c r="EM7" s="588"/>
      <c r="EN7" s="588"/>
      <c r="EO7" s="588"/>
      <c r="EP7" s="588"/>
      <c r="EQ7" s="588"/>
      <c r="ER7" s="588"/>
      <c r="ES7" s="588"/>
      <c r="ET7" s="588"/>
      <c r="EU7" s="588"/>
      <c r="EV7" s="588"/>
      <c r="EW7" s="588"/>
      <c r="EX7" s="588"/>
      <c r="EY7" s="588"/>
      <c r="EZ7" s="588"/>
      <c r="FA7" s="588"/>
      <c r="FB7" s="588"/>
      <c r="FC7" s="588"/>
      <c r="FD7" s="588"/>
      <c r="FE7" s="589"/>
      <c r="FF7" s="42"/>
    </row>
    <row r="8" spans="1:163" ht="11.25" customHeight="1" x14ac:dyDescent="0.15">
      <c r="A8" s="62"/>
      <c r="B8" s="54"/>
      <c r="C8" s="54"/>
      <c r="D8" s="51"/>
      <c r="E8" s="51"/>
      <c r="F8" s="51"/>
      <c r="G8" s="75"/>
      <c r="H8" s="573"/>
      <c r="I8" s="574"/>
      <c r="J8" s="574"/>
      <c r="K8" s="573"/>
      <c r="L8" s="574"/>
      <c r="M8" s="577"/>
      <c r="N8" s="573"/>
      <c r="O8" s="574"/>
      <c r="P8" s="574"/>
      <c r="Q8" s="573"/>
      <c r="R8" s="574"/>
      <c r="S8" s="580"/>
      <c r="T8" s="574"/>
      <c r="U8" s="574"/>
      <c r="V8" s="577"/>
      <c r="W8" s="573"/>
      <c r="X8" s="574"/>
      <c r="Y8" s="574"/>
      <c r="Z8" s="573"/>
      <c r="AA8" s="574"/>
      <c r="AB8" s="580"/>
      <c r="AC8" s="574"/>
      <c r="AD8" s="574"/>
      <c r="AE8" s="577"/>
      <c r="AF8" s="573"/>
      <c r="AG8" s="574"/>
      <c r="AH8" s="574"/>
      <c r="AI8" s="573"/>
      <c r="AJ8" s="574"/>
      <c r="AK8" s="580"/>
      <c r="AL8" s="574"/>
      <c r="AM8" s="574"/>
      <c r="AN8" s="577"/>
      <c r="AO8" s="76"/>
      <c r="AP8" s="77" t="s">
        <v>19</v>
      </c>
      <c r="AQ8" s="55"/>
      <c r="AR8" s="54"/>
      <c r="AS8" s="54"/>
      <c r="AT8" s="54"/>
      <c r="AU8" s="74"/>
      <c r="AV8" s="54"/>
      <c r="AW8" s="494" t="s">
        <v>20</v>
      </c>
      <c r="AX8" s="593"/>
      <c r="AY8" s="593"/>
      <c r="AZ8" s="593"/>
      <c r="BA8" s="606">
        <f>入力シート!I9</f>
        <v>0</v>
      </c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6"/>
      <c r="BP8" s="606"/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7"/>
      <c r="CE8" s="448" t="s">
        <v>21</v>
      </c>
      <c r="CF8" s="449"/>
      <c r="CG8" s="449"/>
      <c r="CH8" s="449"/>
      <c r="CI8" s="449"/>
      <c r="CJ8" s="449"/>
      <c r="CK8" s="449"/>
      <c r="CL8" s="449"/>
      <c r="CM8" s="449"/>
      <c r="CN8" s="449"/>
      <c r="CO8" s="449"/>
      <c r="CP8" s="449"/>
      <c r="CQ8" s="449"/>
      <c r="CR8" s="449"/>
      <c r="CS8" s="471" t="str">
        <f>入力シート!D12</f>
        <v>06-6673-5558</v>
      </c>
      <c r="CT8" s="471"/>
      <c r="CU8" s="471"/>
      <c r="CV8" s="471"/>
      <c r="CW8" s="471"/>
      <c r="CX8" s="471"/>
      <c r="CY8" s="471"/>
      <c r="CZ8" s="471"/>
      <c r="DA8" s="471"/>
      <c r="DB8" s="471"/>
      <c r="DC8" s="471"/>
      <c r="DD8" s="471"/>
      <c r="DE8" s="471"/>
      <c r="DF8" s="471"/>
      <c r="DG8" s="471"/>
      <c r="DH8" s="471"/>
      <c r="DI8" s="471"/>
      <c r="DJ8" s="471"/>
      <c r="DK8" s="471"/>
      <c r="DL8" s="471"/>
      <c r="DM8" s="471"/>
      <c r="DN8" s="471"/>
      <c r="DO8" s="471"/>
      <c r="DP8" s="471"/>
      <c r="DQ8" s="472"/>
      <c r="DR8" s="448" t="s">
        <v>22</v>
      </c>
      <c r="DS8" s="449"/>
      <c r="DT8" s="449"/>
      <c r="DU8" s="449"/>
      <c r="DV8" s="449"/>
      <c r="DW8" s="449"/>
      <c r="DX8" s="449"/>
      <c r="DY8" s="449"/>
      <c r="DZ8" s="449"/>
      <c r="EA8" s="449"/>
      <c r="EB8" s="449"/>
      <c r="EC8" s="449"/>
      <c r="ED8" s="449"/>
      <c r="EE8" s="449"/>
      <c r="EF8" s="471" t="str">
        <f>入力シート!D14</f>
        <v>06-6678-7527</v>
      </c>
      <c r="EG8" s="471"/>
      <c r="EH8" s="471"/>
      <c r="EI8" s="471"/>
      <c r="EJ8" s="471"/>
      <c r="EK8" s="471"/>
      <c r="EL8" s="471"/>
      <c r="EM8" s="471"/>
      <c r="EN8" s="471"/>
      <c r="EO8" s="471"/>
      <c r="EP8" s="471"/>
      <c r="EQ8" s="471"/>
      <c r="ER8" s="471"/>
      <c r="ES8" s="471"/>
      <c r="ET8" s="471"/>
      <c r="EU8" s="471"/>
      <c r="EV8" s="471"/>
      <c r="EW8" s="471"/>
      <c r="EX8" s="471"/>
      <c r="EY8" s="471"/>
      <c r="EZ8" s="471"/>
      <c r="FA8" s="471"/>
      <c r="FB8" s="471"/>
      <c r="FC8" s="471"/>
      <c r="FD8" s="471"/>
      <c r="FE8" s="472"/>
      <c r="FF8" s="43"/>
    </row>
    <row r="9" spans="1:163" ht="11.25" customHeight="1" x14ac:dyDescent="0.15">
      <c r="A9" s="62"/>
      <c r="B9" s="54"/>
      <c r="C9" s="54"/>
      <c r="D9" s="55"/>
      <c r="E9" s="55"/>
      <c r="F9" s="55"/>
      <c r="G9" s="55"/>
      <c r="H9" s="55"/>
      <c r="I9" s="564" t="s">
        <v>98</v>
      </c>
      <c r="J9" s="564"/>
      <c r="K9" s="564"/>
      <c r="L9" s="564"/>
      <c r="M9" s="564"/>
      <c r="N9" s="564"/>
      <c r="O9" s="564"/>
      <c r="P9" s="564"/>
      <c r="Q9" s="564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4" t="s">
        <v>99</v>
      </c>
      <c r="AH9" s="53"/>
      <c r="AI9" s="53"/>
      <c r="AJ9" s="53"/>
      <c r="AK9" s="53"/>
      <c r="AL9" s="53"/>
      <c r="AM9" s="53"/>
      <c r="AN9" s="53"/>
      <c r="AO9" s="53"/>
      <c r="AP9" s="54"/>
      <c r="AQ9" s="54"/>
      <c r="AR9" s="54"/>
      <c r="AS9" s="54"/>
      <c r="AT9" s="54"/>
      <c r="AU9" s="74"/>
      <c r="AV9" s="54"/>
      <c r="AW9" s="594"/>
      <c r="AX9" s="595"/>
      <c r="AY9" s="595"/>
      <c r="AZ9" s="595"/>
      <c r="BA9" s="608"/>
      <c r="BB9" s="608"/>
      <c r="BC9" s="608"/>
      <c r="BD9" s="608"/>
      <c r="BE9" s="608"/>
      <c r="BF9" s="608"/>
      <c r="BG9" s="608"/>
      <c r="BH9" s="608"/>
      <c r="BI9" s="608"/>
      <c r="BJ9" s="608"/>
      <c r="BK9" s="608"/>
      <c r="BL9" s="608"/>
      <c r="BM9" s="608"/>
      <c r="BN9" s="608"/>
      <c r="BO9" s="608"/>
      <c r="BP9" s="608"/>
      <c r="BQ9" s="608"/>
      <c r="BR9" s="608"/>
      <c r="BS9" s="608"/>
      <c r="BT9" s="608"/>
      <c r="BU9" s="608"/>
      <c r="BV9" s="608"/>
      <c r="BW9" s="608"/>
      <c r="BX9" s="608"/>
      <c r="BY9" s="608"/>
      <c r="BZ9" s="608"/>
      <c r="CA9" s="608"/>
      <c r="CB9" s="608"/>
      <c r="CC9" s="608"/>
      <c r="CD9" s="609"/>
      <c r="CE9" s="450"/>
      <c r="CF9" s="451"/>
      <c r="CG9" s="451"/>
      <c r="CH9" s="451"/>
      <c r="CI9" s="451"/>
      <c r="CJ9" s="451"/>
      <c r="CK9" s="451"/>
      <c r="CL9" s="451"/>
      <c r="CM9" s="451"/>
      <c r="CN9" s="451"/>
      <c r="CO9" s="451"/>
      <c r="CP9" s="451"/>
      <c r="CQ9" s="451"/>
      <c r="CR9" s="451"/>
      <c r="CS9" s="473"/>
      <c r="CT9" s="473"/>
      <c r="CU9" s="473"/>
      <c r="CV9" s="473"/>
      <c r="CW9" s="473"/>
      <c r="CX9" s="473"/>
      <c r="CY9" s="473"/>
      <c r="CZ9" s="473"/>
      <c r="DA9" s="473"/>
      <c r="DB9" s="473"/>
      <c r="DC9" s="473"/>
      <c r="DD9" s="473"/>
      <c r="DE9" s="473"/>
      <c r="DF9" s="473"/>
      <c r="DG9" s="473"/>
      <c r="DH9" s="473"/>
      <c r="DI9" s="473"/>
      <c r="DJ9" s="473"/>
      <c r="DK9" s="473"/>
      <c r="DL9" s="473"/>
      <c r="DM9" s="473"/>
      <c r="DN9" s="473"/>
      <c r="DO9" s="473"/>
      <c r="DP9" s="473"/>
      <c r="DQ9" s="474"/>
      <c r="DR9" s="450"/>
      <c r="DS9" s="451"/>
      <c r="DT9" s="451"/>
      <c r="DU9" s="451"/>
      <c r="DV9" s="451"/>
      <c r="DW9" s="451"/>
      <c r="DX9" s="451"/>
      <c r="DY9" s="451"/>
      <c r="DZ9" s="451"/>
      <c r="EA9" s="451"/>
      <c r="EB9" s="451"/>
      <c r="EC9" s="451"/>
      <c r="ED9" s="451"/>
      <c r="EE9" s="451"/>
      <c r="EF9" s="473"/>
      <c r="EG9" s="473"/>
      <c r="EH9" s="473"/>
      <c r="EI9" s="473"/>
      <c r="EJ9" s="473"/>
      <c r="EK9" s="473"/>
      <c r="EL9" s="473"/>
      <c r="EM9" s="473"/>
      <c r="EN9" s="473"/>
      <c r="EO9" s="473"/>
      <c r="EP9" s="473"/>
      <c r="EQ9" s="473"/>
      <c r="ER9" s="473"/>
      <c r="ES9" s="473"/>
      <c r="ET9" s="473"/>
      <c r="EU9" s="473"/>
      <c r="EV9" s="473"/>
      <c r="EW9" s="473"/>
      <c r="EX9" s="473"/>
      <c r="EY9" s="473"/>
      <c r="EZ9" s="473"/>
      <c r="FA9" s="473"/>
      <c r="FB9" s="473"/>
      <c r="FC9" s="473"/>
      <c r="FD9" s="473"/>
      <c r="FE9" s="474"/>
      <c r="FF9" s="43"/>
    </row>
    <row r="10" spans="1:163" ht="4.5" customHeight="1" x14ac:dyDescent="0.15">
      <c r="A10" s="62"/>
      <c r="B10" s="54"/>
      <c r="C10" s="54"/>
      <c r="D10" s="55"/>
      <c r="E10" s="55"/>
      <c r="F10" s="55"/>
      <c r="G10" s="55"/>
      <c r="H10" s="55"/>
      <c r="I10" s="565"/>
      <c r="J10" s="565"/>
      <c r="K10" s="565"/>
      <c r="L10" s="565"/>
      <c r="M10" s="565"/>
      <c r="N10" s="565"/>
      <c r="O10" s="565"/>
      <c r="P10" s="565"/>
      <c r="Q10" s="565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567"/>
      <c r="AD10" s="567"/>
      <c r="AE10" s="567"/>
      <c r="AF10" s="567"/>
      <c r="AG10" s="582"/>
      <c r="AH10" s="53"/>
      <c r="AI10" s="53"/>
      <c r="AJ10" s="53"/>
      <c r="AK10" s="53"/>
      <c r="AL10" s="53"/>
      <c r="AM10" s="53"/>
      <c r="AN10" s="53"/>
      <c r="AO10" s="53"/>
      <c r="AP10" s="54"/>
      <c r="AQ10" s="54"/>
      <c r="AR10" s="54"/>
      <c r="AS10" s="54"/>
      <c r="AT10" s="54"/>
      <c r="AU10" s="74"/>
      <c r="AV10" s="54"/>
      <c r="AW10" s="510" t="s">
        <v>23</v>
      </c>
      <c r="AX10" s="391" t="s">
        <v>24</v>
      </c>
      <c r="AY10" s="326"/>
      <c r="AZ10" s="392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2"/>
      <c r="BL10" s="392"/>
      <c r="BM10" s="392"/>
      <c r="BN10" s="393"/>
      <c r="BO10" s="391" t="s">
        <v>25</v>
      </c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6"/>
      <c r="CR10" s="326"/>
      <c r="CS10" s="326"/>
      <c r="CT10" s="326"/>
      <c r="CU10" s="326"/>
      <c r="CV10" s="326"/>
      <c r="CW10" s="326"/>
      <c r="CX10" s="326"/>
      <c r="CY10" s="326"/>
      <c r="CZ10" s="326"/>
      <c r="DA10" s="326"/>
      <c r="DB10" s="326"/>
      <c r="DC10" s="326"/>
      <c r="DD10" s="326"/>
      <c r="DE10" s="326"/>
      <c r="DF10" s="326"/>
      <c r="DG10" s="326"/>
      <c r="DH10" s="326"/>
      <c r="DI10" s="326"/>
      <c r="DJ10" s="326"/>
      <c r="DK10" s="326"/>
      <c r="DL10" s="326"/>
      <c r="DM10" s="326"/>
      <c r="DN10" s="326"/>
      <c r="DO10" s="326"/>
      <c r="DP10" s="326"/>
      <c r="DQ10" s="326"/>
      <c r="DR10" s="326"/>
      <c r="DS10" s="326"/>
      <c r="DT10" s="326"/>
      <c r="DU10" s="326"/>
      <c r="DV10" s="326"/>
      <c r="DW10" s="326"/>
      <c r="DX10" s="326"/>
      <c r="DY10" s="326"/>
      <c r="DZ10" s="326"/>
      <c r="EA10" s="326"/>
      <c r="EB10" s="326"/>
      <c r="EC10" s="326"/>
      <c r="ED10" s="326"/>
      <c r="EE10" s="326"/>
      <c r="EF10" s="326"/>
      <c r="EG10" s="326"/>
      <c r="EH10" s="326"/>
      <c r="EI10" s="326"/>
      <c r="EJ10" s="326"/>
      <c r="EK10" s="326"/>
      <c r="EL10" s="326"/>
      <c r="EM10" s="442"/>
      <c r="EN10" s="391"/>
      <c r="EO10" s="326"/>
      <c r="EP10" s="326"/>
      <c r="EQ10" s="326"/>
      <c r="ER10" s="326"/>
      <c r="ES10" s="326"/>
      <c r="ET10" s="326"/>
      <c r="EU10" s="326"/>
      <c r="EV10" s="326"/>
      <c r="EW10" s="326"/>
      <c r="EX10" s="326"/>
      <c r="EY10" s="326"/>
      <c r="EZ10" s="326"/>
      <c r="FA10" s="326"/>
      <c r="FB10" s="326"/>
      <c r="FC10" s="326"/>
      <c r="FD10" s="326"/>
      <c r="FE10" s="442"/>
      <c r="FF10" s="44"/>
    </row>
    <row r="11" spans="1:163" ht="10.5" customHeight="1" x14ac:dyDescent="0.15">
      <c r="A11" s="62"/>
      <c r="B11" s="67" t="s">
        <v>26</v>
      </c>
      <c r="C11" s="54"/>
      <c r="D11" s="54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54"/>
      <c r="AQ11" s="54"/>
      <c r="AR11" s="54"/>
      <c r="AS11" s="54"/>
      <c r="AT11" s="54"/>
      <c r="AU11" s="74"/>
      <c r="AV11" s="54"/>
      <c r="AW11" s="596"/>
      <c r="AX11" s="598"/>
      <c r="AY11" s="395"/>
      <c r="AZ11" s="395"/>
      <c r="BA11" s="395"/>
      <c r="BB11" s="395"/>
      <c r="BC11" s="395"/>
      <c r="BD11" s="395"/>
      <c r="BE11" s="395"/>
      <c r="BF11" s="395"/>
      <c r="BG11" s="395"/>
      <c r="BH11" s="395"/>
      <c r="BI11" s="395"/>
      <c r="BJ11" s="395"/>
      <c r="BK11" s="395"/>
      <c r="BL11" s="395"/>
      <c r="BM11" s="395"/>
      <c r="BN11" s="396"/>
      <c r="BO11" s="443"/>
      <c r="BP11" s="444"/>
      <c r="BQ11" s="444"/>
      <c r="BR11" s="444"/>
      <c r="BS11" s="444"/>
      <c r="BT11" s="444"/>
      <c r="BU11" s="444"/>
      <c r="BV11" s="444"/>
      <c r="BW11" s="444"/>
      <c r="BX11" s="444"/>
      <c r="BY11" s="444"/>
      <c r="BZ11" s="444"/>
      <c r="CA11" s="444"/>
      <c r="CB11" s="444"/>
      <c r="CC11" s="444"/>
      <c r="CD11" s="444"/>
      <c r="CE11" s="444"/>
      <c r="CF11" s="444"/>
      <c r="CG11" s="444"/>
      <c r="CH11" s="444"/>
      <c r="CI11" s="444"/>
      <c r="CJ11" s="444"/>
      <c r="CK11" s="444"/>
      <c r="CL11" s="444"/>
      <c r="CM11" s="444"/>
      <c r="CN11" s="444"/>
      <c r="CO11" s="444"/>
      <c r="CP11" s="444"/>
      <c r="CQ11" s="444"/>
      <c r="CR11" s="444"/>
      <c r="CS11" s="444"/>
      <c r="CT11" s="444"/>
      <c r="CU11" s="444"/>
      <c r="CV11" s="444"/>
      <c r="CW11" s="444"/>
      <c r="CX11" s="444"/>
      <c r="CY11" s="444"/>
      <c r="CZ11" s="444"/>
      <c r="DA11" s="444"/>
      <c r="DB11" s="444"/>
      <c r="DC11" s="444"/>
      <c r="DD11" s="444"/>
      <c r="DE11" s="444"/>
      <c r="DF11" s="444"/>
      <c r="DG11" s="444"/>
      <c r="DH11" s="444"/>
      <c r="DI11" s="444"/>
      <c r="DJ11" s="444"/>
      <c r="DK11" s="444"/>
      <c r="DL11" s="444"/>
      <c r="DM11" s="444"/>
      <c r="DN11" s="444"/>
      <c r="DO11" s="444"/>
      <c r="DP11" s="444"/>
      <c r="DQ11" s="444"/>
      <c r="DR11" s="444"/>
      <c r="DS11" s="444"/>
      <c r="DT11" s="444"/>
      <c r="DU11" s="444"/>
      <c r="DV11" s="444"/>
      <c r="DW11" s="444"/>
      <c r="DX11" s="444"/>
      <c r="DY11" s="444"/>
      <c r="DZ11" s="444"/>
      <c r="EA11" s="444"/>
      <c r="EB11" s="444"/>
      <c r="EC11" s="444"/>
      <c r="ED11" s="444"/>
      <c r="EE11" s="444"/>
      <c r="EF11" s="444"/>
      <c r="EG11" s="444"/>
      <c r="EH11" s="444"/>
      <c r="EI11" s="444"/>
      <c r="EJ11" s="444"/>
      <c r="EK11" s="444"/>
      <c r="EL11" s="444"/>
      <c r="EM11" s="445"/>
      <c r="EN11" s="443"/>
      <c r="EO11" s="444"/>
      <c r="EP11" s="444"/>
      <c r="EQ11" s="444"/>
      <c r="ER11" s="444"/>
      <c r="ES11" s="444"/>
      <c r="ET11" s="444"/>
      <c r="EU11" s="444"/>
      <c r="EV11" s="444"/>
      <c r="EW11" s="444"/>
      <c r="EX11" s="444"/>
      <c r="EY11" s="444"/>
      <c r="EZ11" s="444"/>
      <c r="FA11" s="444"/>
      <c r="FB11" s="444"/>
      <c r="FC11" s="444"/>
      <c r="FD11" s="444"/>
      <c r="FE11" s="445"/>
      <c r="FF11" s="45"/>
    </row>
    <row r="12" spans="1:163" ht="10.5" customHeight="1" x14ac:dyDescent="0.15">
      <c r="A12" s="62"/>
      <c r="B12" s="54"/>
      <c r="C12" s="54"/>
      <c r="D12" s="54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54"/>
      <c r="AQ12" s="600" t="s">
        <v>27</v>
      </c>
      <c r="AR12" s="508"/>
      <c r="AS12" s="54"/>
      <c r="AT12" s="54"/>
      <c r="AU12" s="74"/>
      <c r="AV12" s="54"/>
      <c r="AW12" s="596"/>
      <c r="AX12" s="385" t="str">
        <f>入力シート!D17</f>
        <v>地業工事</v>
      </c>
      <c r="AY12" s="386"/>
      <c r="AZ12" s="386"/>
      <c r="BA12" s="386"/>
      <c r="BB12" s="386"/>
      <c r="BC12" s="386"/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7"/>
      <c r="BO12" s="385"/>
      <c r="BP12" s="386"/>
      <c r="BQ12" s="386"/>
      <c r="BR12" s="386"/>
      <c r="BS12" s="386"/>
      <c r="BT12" s="386"/>
      <c r="BU12" s="386"/>
      <c r="BV12" s="386"/>
      <c r="BW12" s="386"/>
      <c r="BX12" s="386"/>
      <c r="BY12" s="386"/>
      <c r="BZ12" s="386"/>
      <c r="CA12" s="386"/>
      <c r="CB12" s="386"/>
      <c r="CC12" s="386"/>
      <c r="CD12" s="386"/>
      <c r="CE12" s="386"/>
      <c r="CF12" s="386"/>
      <c r="CG12" s="386"/>
      <c r="CH12" s="386"/>
      <c r="CI12" s="386"/>
      <c r="CJ12" s="386"/>
      <c r="CK12" s="386"/>
      <c r="CL12" s="386"/>
      <c r="CM12" s="386"/>
      <c r="CN12" s="386"/>
      <c r="CO12" s="386"/>
      <c r="CP12" s="386"/>
      <c r="CQ12" s="386"/>
      <c r="CR12" s="386"/>
      <c r="CS12" s="386"/>
      <c r="CT12" s="386"/>
      <c r="CU12" s="386"/>
      <c r="CV12" s="386"/>
      <c r="CW12" s="386"/>
      <c r="CX12" s="386"/>
      <c r="CY12" s="386"/>
      <c r="CZ12" s="386"/>
      <c r="DA12" s="386"/>
      <c r="DB12" s="386"/>
      <c r="DC12" s="386"/>
      <c r="DD12" s="386"/>
      <c r="DE12" s="386"/>
      <c r="DF12" s="386"/>
      <c r="DG12" s="386"/>
      <c r="DH12" s="386"/>
      <c r="DI12" s="386"/>
      <c r="DJ12" s="386"/>
      <c r="DK12" s="386"/>
      <c r="DL12" s="386"/>
      <c r="DM12" s="386"/>
      <c r="DN12" s="386"/>
      <c r="DO12" s="386"/>
      <c r="DP12" s="386"/>
      <c r="DQ12" s="386"/>
      <c r="DR12" s="386"/>
      <c r="DS12" s="386"/>
      <c r="DT12" s="386"/>
      <c r="DU12" s="386"/>
      <c r="DV12" s="386"/>
      <c r="DW12" s="386"/>
      <c r="DX12" s="386"/>
      <c r="DY12" s="386"/>
      <c r="DZ12" s="386"/>
      <c r="EA12" s="386"/>
      <c r="EB12" s="386"/>
      <c r="EC12" s="386"/>
      <c r="ED12" s="386"/>
      <c r="EE12" s="386"/>
      <c r="EF12" s="386"/>
      <c r="EG12" s="386"/>
      <c r="EH12" s="386"/>
      <c r="EI12" s="386"/>
      <c r="EJ12" s="386"/>
      <c r="EK12" s="386"/>
      <c r="EL12" s="386"/>
      <c r="EM12" s="387"/>
      <c r="EN12" s="391" t="s">
        <v>28</v>
      </c>
      <c r="EO12" s="326"/>
      <c r="EP12" s="326"/>
      <c r="EQ12" s="326"/>
      <c r="ER12" s="326"/>
      <c r="ES12" s="326"/>
      <c r="ET12" s="326"/>
      <c r="EU12" s="326"/>
      <c r="EV12" s="326"/>
      <c r="EW12" s="326"/>
      <c r="EX12" s="326"/>
      <c r="EY12" s="326"/>
      <c r="EZ12" s="326"/>
      <c r="FA12" s="326"/>
      <c r="FB12" s="326"/>
      <c r="FC12" s="326"/>
      <c r="FD12" s="326"/>
      <c r="FE12" s="442"/>
      <c r="FF12" s="44"/>
    </row>
    <row r="13" spans="1:163" ht="10.5" customHeight="1" x14ac:dyDescent="0.15">
      <c r="A13" s="62"/>
      <c r="B13" s="67" t="s">
        <v>29</v>
      </c>
      <c r="C13" s="54"/>
      <c r="D13" s="54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54"/>
      <c r="AQ13" s="508"/>
      <c r="AR13" s="508"/>
      <c r="AS13" s="54"/>
      <c r="AT13" s="54"/>
      <c r="AU13" s="74"/>
      <c r="AV13" s="54"/>
      <c r="AW13" s="596"/>
      <c r="AX13" s="388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90"/>
      <c r="BO13" s="388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89"/>
      <c r="CJ13" s="389"/>
      <c r="CK13" s="389"/>
      <c r="CL13" s="389"/>
      <c r="CM13" s="389"/>
      <c r="CN13" s="389"/>
      <c r="CO13" s="389"/>
      <c r="CP13" s="389"/>
      <c r="CQ13" s="389"/>
      <c r="CR13" s="389"/>
      <c r="CS13" s="389"/>
      <c r="CT13" s="389"/>
      <c r="CU13" s="389"/>
      <c r="CV13" s="389"/>
      <c r="CW13" s="389"/>
      <c r="CX13" s="389"/>
      <c r="CY13" s="389"/>
      <c r="CZ13" s="389"/>
      <c r="DA13" s="389"/>
      <c r="DB13" s="389"/>
      <c r="DC13" s="389"/>
      <c r="DD13" s="389"/>
      <c r="DE13" s="389"/>
      <c r="DF13" s="389"/>
      <c r="DG13" s="389"/>
      <c r="DH13" s="389"/>
      <c r="DI13" s="389"/>
      <c r="DJ13" s="389"/>
      <c r="DK13" s="389"/>
      <c r="DL13" s="389"/>
      <c r="DM13" s="389"/>
      <c r="DN13" s="389"/>
      <c r="DO13" s="389"/>
      <c r="DP13" s="389"/>
      <c r="DQ13" s="389"/>
      <c r="DR13" s="389"/>
      <c r="DS13" s="389"/>
      <c r="DT13" s="389"/>
      <c r="DU13" s="389"/>
      <c r="DV13" s="389"/>
      <c r="DW13" s="389"/>
      <c r="DX13" s="389"/>
      <c r="DY13" s="389"/>
      <c r="DZ13" s="389"/>
      <c r="EA13" s="389"/>
      <c r="EB13" s="389"/>
      <c r="EC13" s="389"/>
      <c r="ED13" s="389"/>
      <c r="EE13" s="389"/>
      <c r="EF13" s="389"/>
      <c r="EG13" s="389"/>
      <c r="EH13" s="389"/>
      <c r="EI13" s="389"/>
      <c r="EJ13" s="389"/>
      <c r="EK13" s="389"/>
      <c r="EL13" s="389"/>
      <c r="EM13" s="390"/>
      <c r="EN13" s="443"/>
      <c r="EO13" s="444"/>
      <c r="EP13" s="444"/>
      <c r="EQ13" s="444"/>
      <c r="ER13" s="444"/>
      <c r="ES13" s="444"/>
      <c r="ET13" s="444"/>
      <c r="EU13" s="444"/>
      <c r="EV13" s="444"/>
      <c r="EW13" s="444"/>
      <c r="EX13" s="444"/>
      <c r="EY13" s="444"/>
      <c r="EZ13" s="444"/>
      <c r="FA13" s="444"/>
      <c r="FB13" s="444"/>
      <c r="FC13" s="444"/>
      <c r="FD13" s="444"/>
      <c r="FE13" s="445"/>
      <c r="FF13" s="45"/>
    </row>
    <row r="14" spans="1:163" ht="10.5" customHeight="1" x14ac:dyDescent="0.15">
      <c r="A14" s="62"/>
      <c r="B14" s="55"/>
      <c r="C14" s="54"/>
      <c r="D14" s="54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54"/>
      <c r="AQ14" s="55"/>
      <c r="AR14" s="54"/>
      <c r="AS14" s="54"/>
      <c r="AT14" s="54"/>
      <c r="AU14" s="74"/>
      <c r="AV14" s="54"/>
      <c r="AW14" s="596"/>
      <c r="AX14" s="385" t="str">
        <f>入力シート!D18</f>
        <v>PC工事</v>
      </c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7"/>
      <c r="BO14" s="385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86"/>
      <c r="EI14" s="386"/>
      <c r="EJ14" s="386"/>
      <c r="EK14" s="386"/>
      <c r="EL14" s="386"/>
      <c r="EM14" s="387"/>
      <c r="EN14" s="391" t="s">
        <v>28</v>
      </c>
      <c r="EO14" s="326"/>
      <c r="EP14" s="326"/>
      <c r="EQ14" s="326"/>
      <c r="ER14" s="326"/>
      <c r="ES14" s="326"/>
      <c r="ET14" s="326"/>
      <c r="EU14" s="326"/>
      <c r="EV14" s="326"/>
      <c r="EW14" s="326"/>
      <c r="EX14" s="326"/>
      <c r="EY14" s="326"/>
      <c r="EZ14" s="326"/>
      <c r="FA14" s="326"/>
      <c r="FB14" s="326"/>
      <c r="FC14" s="326"/>
      <c r="FD14" s="326"/>
      <c r="FE14" s="442"/>
      <c r="FF14" s="44"/>
    </row>
    <row r="15" spans="1:163" ht="10.5" customHeight="1" x14ac:dyDescent="0.15">
      <c r="A15" s="62"/>
      <c r="B15" s="67" t="s">
        <v>30</v>
      </c>
      <c r="C15" s="54"/>
      <c r="D15" s="54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54"/>
      <c r="AQ15" s="54"/>
      <c r="AR15" s="54"/>
      <c r="AS15" s="54"/>
      <c r="AT15" s="54"/>
      <c r="AU15" s="74"/>
      <c r="AV15" s="54"/>
      <c r="AW15" s="596"/>
      <c r="AX15" s="388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90"/>
      <c r="BO15" s="388"/>
      <c r="BP15" s="389"/>
      <c r="BQ15" s="389"/>
      <c r="BR15" s="389"/>
      <c r="BS15" s="389"/>
      <c r="BT15" s="389"/>
      <c r="BU15" s="389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  <c r="CF15" s="389"/>
      <c r="CG15" s="389"/>
      <c r="CH15" s="389"/>
      <c r="CI15" s="389"/>
      <c r="CJ15" s="389"/>
      <c r="CK15" s="389"/>
      <c r="CL15" s="389"/>
      <c r="CM15" s="389"/>
      <c r="CN15" s="389"/>
      <c r="CO15" s="389"/>
      <c r="CP15" s="389"/>
      <c r="CQ15" s="389"/>
      <c r="CR15" s="389"/>
      <c r="CS15" s="389"/>
      <c r="CT15" s="389"/>
      <c r="CU15" s="389"/>
      <c r="CV15" s="389"/>
      <c r="CW15" s="389"/>
      <c r="CX15" s="389"/>
      <c r="CY15" s="389"/>
      <c r="CZ15" s="389"/>
      <c r="DA15" s="389"/>
      <c r="DB15" s="389"/>
      <c r="DC15" s="389"/>
      <c r="DD15" s="389"/>
      <c r="DE15" s="389"/>
      <c r="DF15" s="389"/>
      <c r="DG15" s="389"/>
      <c r="DH15" s="389"/>
      <c r="DI15" s="389"/>
      <c r="DJ15" s="389"/>
      <c r="DK15" s="389"/>
      <c r="DL15" s="389"/>
      <c r="DM15" s="389"/>
      <c r="DN15" s="389"/>
      <c r="DO15" s="389"/>
      <c r="DP15" s="389"/>
      <c r="DQ15" s="389"/>
      <c r="DR15" s="389"/>
      <c r="DS15" s="389"/>
      <c r="DT15" s="389"/>
      <c r="DU15" s="389"/>
      <c r="DV15" s="389"/>
      <c r="DW15" s="389"/>
      <c r="DX15" s="389"/>
      <c r="DY15" s="389"/>
      <c r="DZ15" s="389"/>
      <c r="EA15" s="389"/>
      <c r="EB15" s="389"/>
      <c r="EC15" s="389"/>
      <c r="ED15" s="389"/>
      <c r="EE15" s="389"/>
      <c r="EF15" s="389"/>
      <c r="EG15" s="389"/>
      <c r="EH15" s="389"/>
      <c r="EI15" s="389"/>
      <c r="EJ15" s="389"/>
      <c r="EK15" s="389"/>
      <c r="EL15" s="389"/>
      <c r="EM15" s="390"/>
      <c r="EN15" s="443"/>
      <c r="EO15" s="444"/>
      <c r="EP15" s="444"/>
      <c r="EQ15" s="444"/>
      <c r="ER15" s="444"/>
      <c r="ES15" s="444"/>
      <c r="ET15" s="444"/>
      <c r="EU15" s="444"/>
      <c r="EV15" s="444"/>
      <c r="EW15" s="444"/>
      <c r="EX15" s="444"/>
      <c r="EY15" s="444"/>
      <c r="EZ15" s="444"/>
      <c r="FA15" s="444"/>
      <c r="FB15" s="444"/>
      <c r="FC15" s="444"/>
      <c r="FD15" s="444"/>
      <c r="FE15" s="445"/>
      <c r="FF15" s="45"/>
    </row>
    <row r="16" spans="1:163" ht="10.5" customHeight="1" x14ac:dyDescent="0.15">
      <c r="A16" s="62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80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69"/>
      <c r="AR16" s="69"/>
      <c r="AS16" s="69"/>
      <c r="AT16" s="69"/>
      <c r="AU16" s="70"/>
      <c r="AV16" s="69"/>
      <c r="AW16" s="596"/>
      <c r="AX16" s="385" t="str">
        <f>入力シート!D19</f>
        <v>仕上塗材工事</v>
      </c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7"/>
      <c r="BO16" s="385"/>
      <c r="BP16" s="386"/>
      <c r="BQ16" s="386"/>
      <c r="BR16" s="386"/>
      <c r="BS16" s="386"/>
      <c r="BT16" s="386"/>
      <c r="BU16" s="386"/>
      <c r="BV16" s="386"/>
      <c r="BW16" s="386"/>
      <c r="BX16" s="386"/>
      <c r="BY16" s="386"/>
      <c r="BZ16" s="386"/>
      <c r="CA16" s="386"/>
      <c r="CB16" s="386"/>
      <c r="CC16" s="386"/>
      <c r="CD16" s="386"/>
      <c r="CE16" s="386"/>
      <c r="CF16" s="386"/>
      <c r="CG16" s="386"/>
      <c r="CH16" s="386"/>
      <c r="CI16" s="386"/>
      <c r="CJ16" s="386"/>
      <c r="CK16" s="386"/>
      <c r="CL16" s="386"/>
      <c r="CM16" s="386"/>
      <c r="CN16" s="386"/>
      <c r="CO16" s="386"/>
      <c r="CP16" s="386"/>
      <c r="CQ16" s="386"/>
      <c r="CR16" s="386"/>
      <c r="CS16" s="386"/>
      <c r="CT16" s="386"/>
      <c r="CU16" s="386"/>
      <c r="CV16" s="386"/>
      <c r="CW16" s="386"/>
      <c r="CX16" s="386"/>
      <c r="CY16" s="386"/>
      <c r="CZ16" s="386"/>
      <c r="DA16" s="386"/>
      <c r="DB16" s="386"/>
      <c r="DC16" s="386"/>
      <c r="DD16" s="386"/>
      <c r="DE16" s="386"/>
      <c r="DF16" s="386"/>
      <c r="DG16" s="386"/>
      <c r="DH16" s="386"/>
      <c r="DI16" s="386"/>
      <c r="DJ16" s="386"/>
      <c r="DK16" s="386"/>
      <c r="DL16" s="386"/>
      <c r="DM16" s="386"/>
      <c r="DN16" s="386"/>
      <c r="DO16" s="386"/>
      <c r="DP16" s="386"/>
      <c r="DQ16" s="386"/>
      <c r="DR16" s="386"/>
      <c r="DS16" s="386"/>
      <c r="DT16" s="386"/>
      <c r="DU16" s="386"/>
      <c r="DV16" s="386"/>
      <c r="DW16" s="386"/>
      <c r="DX16" s="386"/>
      <c r="DY16" s="386"/>
      <c r="DZ16" s="386"/>
      <c r="EA16" s="386"/>
      <c r="EB16" s="386"/>
      <c r="EC16" s="386"/>
      <c r="ED16" s="386"/>
      <c r="EE16" s="386"/>
      <c r="EF16" s="386"/>
      <c r="EG16" s="386"/>
      <c r="EH16" s="386"/>
      <c r="EI16" s="386"/>
      <c r="EJ16" s="386"/>
      <c r="EK16" s="386"/>
      <c r="EL16" s="386"/>
      <c r="EM16" s="387"/>
      <c r="EN16" s="391" t="s">
        <v>28</v>
      </c>
      <c r="EO16" s="326"/>
      <c r="EP16" s="326"/>
      <c r="EQ16" s="326"/>
      <c r="ER16" s="326"/>
      <c r="ES16" s="326"/>
      <c r="ET16" s="326"/>
      <c r="EU16" s="326"/>
      <c r="EV16" s="326"/>
      <c r="EW16" s="326"/>
      <c r="EX16" s="326"/>
      <c r="EY16" s="326"/>
      <c r="EZ16" s="326"/>
      <c r="FA16" s="326"/>
      <c r="FB16" s="326"/>
      <c r="FC16" s="326"/>
      <c r="FD16" s="326"/>
      <c r="FE16" s="442"/>
      <c r="FF16" s="44"/>
    </row>
    <row r="17" spans="1:162" ht="10.5" customHeight="1" x14ac:dyDescent="0.15">
      <c r="A17" s="62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322" t="s">
        <v>31</v>
      </c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3"/>
      <c r="AV17" s="54"/>
      <c r="AW17" s="596"/>
      <c r="AX17" s="388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389"/>
      <c r="BK17" s="389"/>
      <c r="BL17" s="389"/>
      <c r="BM17" s="389"/>
      <c r="BN17" s="390"/>
      <c r="BO17" s="388"/>
      <c r="BP17" s="389"/>
      <c r="BQ17" s="389"/>
      <c r="BR17" s="389"/>
      <c r="BS17" s="389"/>
      <c r="BT17" s="389"/>
      <c r="BU17" s="389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  <c r="CF17" s="389"/>
      <c r="CG17" s="389"/>
      <c r="CH17" s="389"/>
      <c r="CI17" s="389"/>
      <c r="CJ17" s="389"/>
      <c r="CK17" s="389"/>
      <c r="CL17" s="389"/>
      <c r="CM17" s="389"/>
      <c r="CN17" s="389"/>
      <c r="CO17" s="389"/>
      <c r="CP17" s="389"/>
      <c r="CQ17" s="389"/>
      <c r="CR17" s="389"/>
      <c r="CS17" s="389"/>
      <c r="CT17" s="389"/>
      <c r="CU17" s="389"/>
      <c r="CV17" s="389"/>
      <c r="CW17" s="389"/>
      <c r="CX17" s="389"/>
      <c r="CY17" s="389"/>
      <c r="CZ17" s="389"/>
      <c r="DA17" s="389"/>
      <c r="DB17" s="389"/>
      <c r="DC17" s="389"/>
      <c r="DD17" s="389"/>
      <c r="DE17" s="389"/>
      <c r="DF17" s="389"/>
      <c r="DG17" s="389"/>
      <c r="DH17" s="389"/>
      <c r="DI17" s="389"/>
      <c r="DJ17" s="389"/>
      <c r="DK17" s="389"/>
      <c r="DL17" s="389"/>
      <c r="DM17" s="389"/>
      <c r="DN17" s="389"/>
      <c r="DO17" s="389"/>
      <c r="DP17" s="389"/>
      <c r="DQ17" s="389"/>
      <c r="DR17" s="389"/>
      <c r="DS17" s="389"/>
      <c r="DT17" s="389"/>
      <c r="DU17" s="389"/>
      <c r="DV17" s="389"/>
      <c r="DW17" s="389"/>
      <c r="DX17" s="389"/>
      <c r="DY17" s="389"/>
      <c r="DZ17" s="389"/>
      <c r="EA17" s="389"/>
      <c r="EB17" s="389"/>
      <c r="EC17" s="389"/>
      <c r="ED17" s="389"/>
      <c r="EE17" s="389"/>
      <c r="EF17" s="389"/>
      <c r="EG17" s="389"/>
      <c r="EH17" s="389"/>
      <c r="EI17" s="389"/>
      <c r="EJ17" s="389"/>
      <c r="EK17" s="389"/>
      <c r="EL17" s="389"/>
      <c r="EM17" s="390"/>
      <c r="EN17" s="443"/>
      <c r="EO17" s="444"/>
      <c r="EP17" s="444"/>
      <c r="EQ17" s="444"/>
      <c r="ER17" s="444"/>
      <c r="ES17" s="444"/>
      <c r="ET17" s="444"/>
      <c r="EU17" s="444"/>
      <c r="EV17" s="444"/>
      <c r="EW17" s="444"/>
      <c r="EX17" s="444"/>
      <c r="EY17" s="444"/>
      <c r="EZ17" s="444"/>
      <c r="FA17" s="444"/>
      <c r="FB17" s="444"/>
      <c r="FC17" s="444"/>
      <c r="FD17" s="444"/>
      <c r="FE17" s="445"/>
      <c r="FF17" s="45"/>
    </row>
    <row r="18" spans="1:162" ht="10.5" customHeight="1" x14ac:dyDescent="0.15">
      <c r="A18" s="62"/>
      <c r="B18" s="547" t="s">
        <v>32</v>
      </c>
      <c r="C18" s="547"/>
      <c r="D18" s="547"/>
      <c r="E18" s="547"/>
      <c r="F18" s="547"/>
      <c r="G18" s="547"/>
      <c r="H18" s="79"/>
      <c r="I18" s="79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462" t="s">
        <v>33</v>
      </c>
      <c r="W18" s="462"/>
      <c r="X18" s="370"/>
      <c r="Y18" s="549"/>
      <c r="Z18" s="550" t="s">
        <v>34</v>
      </c>
      <c r="AA18" s="550"/>
      <c r="AB18" s="551"/>
      <c r="AC18" s="552"/>
      <c r="AD18" s="508"/>
      <c r="AE18" s="508"/>
      <c r="AF18" s="55"/>
      <c r="AG18" s="550" t="s">
        <v>35</v>
      </c>
      <c r="AH18" s="508"/>
      <c r="AI18" s="508"/>
      <c r="AJ18" s="508"/>
      <c r="AK18" s="508"/>
      <c r="AL18" s="508"/>
      <c r="AM18" s="508"/>
      <c r="AN18" s="508"/>
      <c r="AO18" s="508"/>
      <c r="AP18" s="508"/>
      <c r="AQ18" s="508"/>
      <c r="AR18" s="508"/>
      <c r="AS18" s="508"/>
      <c r="AT18" s="508"/>
      <c r="AU18" s="553"/>
      <c r="AV18" s="51"/>
      <c r="AW18" s="596"/>
      <c r="AX18" s="385" t="str">
        <f>入力シート!D20</f>
        <v>土木工事</v>
      </c>
      <c r="AY18" s="386"/>
      <c r="AZ18" s="386"/>
      <c r="BA18" s="386"/>
      <c r="BB18" s="386"/>
      <c r="BC18" s="386"/>
      <c r="BD18" s="386"/>
      <c r="BE18" s="386"/>
      <c r="BF18" s="386"/>
      <c r="BG18" s="386"/>
      <c r="BH18" s="386"/>
      <c r="BI18" s="386"/>
      <c r="BJ18" s="386"/>
      <c r="BK18" s="386"/>
      <c r="BL18" s="386"/>
      <c r="BM18" s="386"/>
      <c r="BN18" s="387"/>
      <c r="BO18" s="385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  <c r="CW18" s="386"/>
      <c r="CX18" s="386"/>
      <c r="CY18" s="386"/>
      <c r="CZ18" s="386"/>
      <c r="DA18" s="386"/>
      <c r="DB18" s="386"/>
      <c r="DC18" s="386"/>
      <c r="DD18" s="386"/>
      <c r="DE18" s="386"/>
      <c r="DF18" s="386"/>
      <c r="DG18" s="386"/>
      <c r="DH18" s="386"/>
      <c r="DI18" s="386"/>
      <c r="DJ18" s="386"/>
      <c r="DK18" s="386"/>
      <c r="DL18" s="386"/>
      <c r="DM18" s="386"/>
      <c r="DN18" s="386"/>
      <c r="DO18" s="386"/>
      <c r="DP18" s="386"/>
      <c r="DQ18" s="386"/>
      <c r="DR18" s="386"/>
      <c r="DS18" s="386"/>
      <c r="DT18" s="386"/>
      <c r="DU18" s="386"/>
      <c r="DV18" s="386"/>
      <c r="DW18" s="386"/>
      <c r="DX18" s="386"/>
      <c r="DY18" s="386"/>
      <c r="DZ18" s="386"/>
      <c r="EA18" s="386"/>
      <c r="EB18" s="386"/>
      <c r="EC18" s="386"/>
      <c r="ED18" s="386"/>
      <c r="EE18" s="386"/>
      <c r="EF18" s="386"/>
      <c r="EG18" s="386"/>
      <c r="EH18" s="386"/>
      <c r="EI18" s="386"/>
      <c r="EJ18" s="386"/>
      <c r="EK18" s="386"/>
      <c r="EL18" s="386"/>
      <c r="EM18" s="387"/>
      <c r="EN18" s="391" t="s">
        <v>28</v>
      </c>
      <c r="EO18" s="326"/>
      <c r="EP18" s="326"/>
      <c r="EQ18" s="326"/>
      <c r="ER18" s="326"/>
      <c r="ES18" s="326"/>
      <c r="ET18" s="326"/>
      <c r="EU18" s="326"/>
      <c r="EV18" s="326"/>
      <c r="EW18" s="326"/>
      <c r="EX18" s="326"/>
      <c r="EY18" s="326"/>
      <c r="EZ18" s="326"/>
      <c r="FA18" s="326"/>
      <c r="FB18" s="326"/>
      <c r="FC18" s="326"/>
      <c r="FD18" s="326"/>
      <c r="FE18" s="442"/>
      <c r="FF18" s="44"/>
    </row>
    <row r="19" spans="1:162" ht="10.5" customHeight="1" x14ac:dyDescent="0.15">
      <c r="A19" s="62"/>
      <c r="B19" s="548"/>
      <c r="C19" s="548"/>
      <c r="D19" s="548"/>
      <c r="E19" s="548"/>
      <c r="F19" s="548"/>
      <c r="G19" s="547"/>
      <c r="H19" s="79"/>
      <c r="I19" s="79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370"/>
      <c r="W19" s="370"/>
      <c r="X19" s="370"/>
      <c r="Y19" s="549"/>
      <c r="Z19" s="551"/>
      <c r="AA19" s="551"/>
      <c r="AB19" s="551"/>
      <c r="AC19" s="552"/>
      <c r="AD19" s="508"/>
      <c r="AE19" s="508"/>
      <c r="AF19" s="55"/>
      <c r="AG19" s="508"/>
      <c r="AH19" s="508"/>
      <c r="AI19" s="508"/>
      <c r="AJ19" s="508"/>
      <c r="AK19" s="508"/>
      <c r="AL19" s="508"/>
      <c r="AM19" s="508"/>
      <c r="AN19" s="508"/>
      <c r="AO19" s="508"/>
      <c r="AP19" s="508"/>
      <c r="AQ19" s="508"/>
      <c r="AR19" s="508"/>
      <c r="AS19" s="508"/>
      <c r="AT19" s="508"/>
      <c r="AU19" s="553"/>
      <c r="AV19" s="51"/>
      <c r="AW19" s="596"/>
      <c r="AX19" s="388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/>
      <c r="BN19" s="390"/>
      <c r="BO19" s="388"/>
      <c r="BP19" s="389"/>
      <c r="BQ19" s="389"/>
      <c r="BR19" s="389"/>
      <c r="BS19" s="389"/>
      <c r="BT19" s="389"/>
      <c r="BU19" s="389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  <c r="CF19" s="389"/>
      <c r="CG19" s="389"/>
      <c r="CH19" s="389"/>
      <c r="CI19" s="389"/>
      <c r="CJ19" s="389"/>
      <c r="CK19" s="389"/>
      <c r="CL19" s="389"/>
      <c r="CM19" s="389"/>
      <c r="CN19" s="389"/>
      <c r="CO19" s="389"/>
      <c r="CP19" s="389"/>
      <c r="CQ19" s="389"/>
      <c r="CR19" s="389"/>
      <c r="CS19" s="389"/>
      <c r="CT19" s="389"/>
      <c r="CU19" s="389"/>
      <c r="CV19" s="389"/>
      <c r="CW19" s="389"/>
      <c r="CX19" s="389"/>
      <c r="CY19" s="389"/>
      <c r="CZ19" s="389"/>
      <c r="DA19" s="389"/>
      <c r="DB19" s="389"/>
      <c r="DC19" s="389"/>
      <c r="DD19" s="389"/>
      <c r="DE19" s="389"/>
      <c r="DF19" s="389"/>
      <c r="DG19" s="389"/>
      <c r="DH19" s="389"/>
      <c r="DI19" s="389"/>
      <c r="DJ19" s="389"/>
      <c r="DK19" s="389"/>
      <c r="DL19" s="389"/>
      <c r="DM19" s="389"/>
      <c r="DN19" s="389"/>
      <c r="DO19" s="389"/>
      <c r="DP19" s="389"/>
      <c r="DQ19" s="389"/>
      <c r="DR19" s="389"/>
      <c r="DS19" s="389"/>
      <c r="DT19" s="389"/>
      <c r="DU19" s="389"/>
      <c r="DV19" s="389"/>
      <c r="DW19" s="389"/>
      <c r="DX19" s="389"/>
      <c r="DY19" s="389"/>
      <c r="DZ19" s="389"/>
      <c r="EA19" s="389"/>
      <c r="EB19" s="389"/>
      <c r="EC19" s="389"/>
      <c r="ED19" s="389"/>
      <c r="EE19" s="389"/>
      <c r="EF19" s="389"/>
      <c r="EG19" s="389"/>
      <c r="EH19" s="389"/>
      <c r="EI19" s="389"/>
      <c r="EJ19" s="389"/>
      <c r="EK19" s="389"/>
      <c r="EL19" s="389"/>
      <c r="EM19" s="390"/>
      <c r="EN19" s="443"/>
      <c r="EO19" s="444"/>
      <c r="EP19" s="444"/>
      <c r="EQ19" s="444"/>
      <c r="ER19" s="444"/>
      <c r="ES19" s="444"/>
      <c r="ET19" s="444"/>
      <c r="EU19" s="444"/>
      <c r="EV19" s="444"/>
      <c r="EW19" s="444"/>
      <c r="EX19" s="444"/>
      <c r="EY19" s="444"/>
      <c r="EZ19" s="444"/>
      <c r="FA19" s="444"/>
      <c r="FB19" s="444"/>
      <c r="FC19" s="444"/>
      <c r="FD19" s="444"/>
      <c r="FE19" s="445"/>
      <c r="FF19" s="45"/>
    </row>
    <row r="20" spans="1:162" ht="10.5" customHeight="1" x14ac:dyDescent="0.15">
      <c r="A20" s="62"/>
      <c r="B20" s="556"/>
      <c r="C20" s="558"/>
      <c r="D20" s="558"/>
      <c r="E20" s="558"/>
      <c r="F20" s="558"/>
      <c r="G20" s="560"/>
      <c r="H20" s="561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462" t="s">
        <v>36</v>
      </c>
      <c r="W20" s="462"/>
      <c r="X20" s="370"/>
      <c r="Y20" s="549"/>
      <c r="Z20" s="550" t="s">
        <v>37</v>
      </c>
      <c r="AA20" s="550"/>
      <c r="AB20" s="370"/>
      <c r="AC20" s="549"/>
      <c r="AD20" s="508"/>
      <c r="AE20" s="508"/>
      <c r="AF20" s="55"/>
      <c r="AG20" s="55"/>
      <c r="AH20" s="56"/>
      <c r="AI20" s="56"/>
      <c r="AJ20" s="550" t="s">
        <v>38</v>
      </c>
      <c r="AK20" s="550"/>
      <c r="AL20" s="505"/>
      <c r="AM20" s="505"/>
      <c r="AN20" s="505"/>
      <c r="AO20" s="505"/>
      <c r="AP20" s="505"/>
      <c r="AQ20" s="505"/>
      <c r="AR20" s="505"/>
      <c r="AS20" s="505"/>
      <c r="AT20" s="505"/>
      <c r="AU20" s="553"/>
      <c r="AV20" s="51"/>
      <c r="AW20" s="596"/>
      <c r="AX20" s="385" t="str">
        <f>入力シート!D21</f>
        <v>耐震改修工事</v>
      </c>
      <c r="AY20" s="386"/>
      <c r="AZ20" s="386"/>
      <c r="BA20" s="386"/>
      <c r="BB20" s="386"/>
      <c r="BC20" s="386"/>
      <c r="BD20" s="386"/>
      <c r="BE20" s="386"/>
      <c r="BF20" s="386"/>
      <c r="BG20" s="386"/>
      <c r="BH20" s="386"/>
      <c r="BI20" s="386"/>
      <c r="BJ20" s="386"/>
      <c r="BK20" s="386"/>
      <c r="BL20" s="386"/>
      <c r="BM20" s="386"/>
      <c r="BN20" s="387"/>
      <c r="BO20" s="385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  <c r="CW20" s="386"/>
      <c r="CX20" s="386"/>
      <c r="CY20" s="386"/>
      <c r="CZ20" s="386"/>
      <c r="DA20" s="386"/>
      <c r="DB20" s="386"/>
      <c r="DC20" s="386"/>
      <c r="DD20" s="386"/>
      <c r="DE20" s="386"/>
      <c r="DF20" s="386"/>
      <c r="DG20" s="386"/>
      <c r="DH20" s="386"/>
      <c r="DI20" s="386"/>
      <c r="DJ20" s="386"/>
      <c r="DK20" s="386"/>
      <c r="DL20" s="386"/>
      <c r="DM20" s="386"/>
      <c r="DN20" s="386"/>
      <c r="DO20" s="386"/>
      <c r="DP20" s="386"/>
      <c r="DQ20" s="386"/>
      <c r="DR20" s="386"/>
      <c r="DS20" s="386"/>
      <c r="DT20" s="386"/>
      <c r="DU20" s="386"/>
      <c r="DV20" s="386"/>
      <c r="DW20" s="386"/>
      <c r="DX20" s="386"/>
      <c r="DY20" s="386"/>
      <c r="DZ20" s="386"/>
      <c r="EA20" s="386"/>
      <c r="EB20" s="386"/>
      <c r="EC20" s="386"/>
      <c r="ED20" s="386"/>
      <c r="EE20" s="386"/>
      <c r="EF20" s="386"/>
      <c r="EG20" s="386"/>
      <c r="EH20" s="386"/>
      <c r="EI20" s="386"/>
      <c r="EJ20" s="386"/>
      <c r="EK20" s="386"/>
      <c r="EL20" s="386"/>
      <c r="EM20" s="387"/>
      <c r="EN20" s="391" t="s">
        <v>28</v>
      </c>
      <c r="EO20" s="326"/>
      <c r="EP20" s="326"/>
      <c r="EQ20" s="326"/>
      <c r="ER20" s="326"/>
      <c r="ES20" s="326"/>
      <c r="ET20" s="326"/>
      <c r="EU20" s="326"/>
      <c r="EV20" s="326"/>
      <c r="EW20" s="326"/>
      <c r="EX20" s="326"/>
      <c r="EY20" s="326"/>
      <c r="EZ20" s="326"/>
      <c r="FA20" s="326"/>
      <c r="FB20" s="326"/>
      <c r="FC20" s="326"/>
      <c r="FD20" s="326"/>
      <c r="FE20" s="442"/>
      <c r="FF20" s="44"/>
    </row>
    <row r="21" spans="1:162" ht="10.5" customHeight="1" thickBot="1" x14ac:dyDescent="0.2">
      <c r="A21" s="81"/>
      <c r="B21" s="557"/>
      <c r="C21" s="559"/>
      <c r="D21" s="559"/>
      <c r="E21" s="559"/>
      <c r="F21" s="559"/>
      <c r="G21" s="562"/>
      <c r="H21" s="5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554"/>
      <c r="W21" s="554"/>
      <c r="X21" s="554"/>
      <c r="Y21" s="554"/>
      <c r="Z21" s="554"/>
      <c r="AA21" s="554"/>
      <c r="AB21" s="554"/>
      <c r="AC21" s="554"/>
      <c r="AD21" s="555"/>
      <c r="AE21" s="555"/>
      <c r="AF21" s="64"/>
      <c r="AG21" s="64"/>
      <c r="AH21" s="82"/>
      <c r="AI21" s="82"/>
      <c r="AJ21" s="555"/>
      <c r="AK21" s="555"/>
      <c r="AL21" s="555"/>
      <c r="AM21" s="555"/>
      <c r="AN21" s="555"/>
      <c r="AO21" s="555"/>
      <c r="AP21" s="555"/>
      <c r="AQ21" s="555"/>
      <c r="AR21" s="555"/>
      <c r="AS21" s="555"/>
      <c r="AT21" s="555"/>
      <c r="AU21" s="599"/>
      <c r="AV21" s="51"/>
      <c r="AW21" s="597"/>
      <c r="AX21" s="388"/>
      <c r="AY21" s="389"/>
      <c r="AZ21" s="389"/>
      <c r="BA21" s="389"/>
      <c r="BB21" s="389"/>
      <c r="BC21" s="389"/>
      <c r="BD21" s="389"/>
      <c r="BE21" s="389"/>
      <c r="BF21" s="389"/>
      <c r="BG21" s="389"/>
      <c r="BH21" s="389"/>
      <c r="BI21" s="389"/>
      <c r="BJ21" s="389"/>
      <c r="BK21" s="389"/>
      <c r="BL21" s="389"/>
      <c r="BM21" s="389"/>
      <c r="BN21" s="390"/>
      <c r="BO21" s="388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  <c r="CF21" s="389"/>
      <c r="CG21" s="389"/>
      <c r="CH21" s="389"/>
      <c r="CI21" s="389"/>
      <c r="CJ21" s="389"/>
      <c r="CK21" s="389"/>
      <c r="CL21" s="389"/>
      <c r="CM21" s="389"/>
      <c r="CN21" s="389"/>
      <c r="CO21" s="389"/>
      <c r="CP21" s="389"/>
      <c r="CQ21" s="389"/>
      <c r="CR21" s="389"/>
      <c r="CS21" s="389"/>
      <c r="CT21" s="389"/>
      <c r="CU21" s="389"/>
      <c r="CV21" s="389"/>
      <c r="CW21" s="389"/>
      <c r="CX21" s="389"/>
      <c r="CY21" s="389"/>
      <c r="CZ21" s="389"/>
      <c r="DA21" s="389"/>
      <c r="DB21" s="389"/>
      <c r="DC21" s="389"/>
      <c r="DD21" s="389"/>
      <c r="DE21" s="389"/>
      <c r="DF21" s="389"/>
      <c r="DG21" s="389"/>
      <c r="DH21" s="389"/>
      <c r="DI21" s="389"/>
      <c r="DJ21" s="389"/>
      <c r="DK21" s="389"/>
      <c r="DL21" s="389"/>
      <c r="DM21" s="389"/>
      <c r="DN21" s="389"/>
      <c r="DO21" s="389"/>
      <c r="DP21" s="389"/>
      <c r="DQ21" s="389"/>
      <c r="DR21" s="389"/>
      <c r="DS21" s="389"/>
      <c r="DT21" s="389"/>
      <c r="DU21" s="389"/>
      <c r="DV21" s="389"/>
      <c r="DW21" s="389"/>
      <c r="DX21" s="389"/>
      <c r="DY21" s="389"/>
      <c r="DZ21" s="389"/>
      <c r="EA21" s="389"/>
      <c r="EB21" s="389"/>
      <c r="EC21" s="389"/>
      <c r="ED21" s="389"/>
      <c r="EE21" s="389"/>
      <c r="EF21" s="389"/>
      <c r="EG21" s="389"/>
      <c r="EH21" s="389"/>
      <c r="EI21" s="389"/>
      <c r="EJ21" s="389"/>
      <c r="EK21" s="389"/>
      <c r="EL21" s="389"/>
      <c r="EM21" s="390"/>
      <c r="EN21" s="443"/>
      <c r="EO21" s="444"/>
      <c r="EP21" s="444"/>
      <c r="EQ21" s="444"/>
      <c r="ER21" s="444"/>
      <c r="ES21" s="444"/>
      <c r="ET21" s="444"/>
      <c r="EU21" s="444"/>
      <c r="EV21" s="444"/>
      <c r="EW21" s="444"/>
      <c r="EX21" s="444"/>
      <c r="EY21" s="444"/>
      <c r="EZ21" s="444"/>
      <c r="FA21" s="444"/>
      <c r="FB21" s="444"/>
      <c r="FC21" s="444"/>
      <c r="FD21" s="444"/>
      <c r="FE21" s="445"/>
      <c r="FF21" s="45"/>
    </row>
    <row r="22" spans="1:162" ht="3" customHeight="1" thickTop="1" x14ac:dyDescent="0.15">
      <c r="A22" s="71"/>
      <c r="B22" s="83"/>
      <c r="C22" s="84"/>
      <c r="D22" s="84"/>
      <c r="E22" s="84"/>
      <c r="F22" s="84"/>
      <c r="G22" s="84"/>
      <c r="H22" s="84"/>
      <c r="I22" s="84"/>
      <c r="J22" s="84"/>
      <c r="K22" s="56"/>
      <c r="L22" s="71"/>
      <c r="M22" s="71"/>
      <c r="N22" s="83"/>
      <c r="O22" s="83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85"/>
      <c r="AE22" s="51"/>
      <c r="AF22" s="51"/>
      <c r="AG22" s="51"/>
      <c r="AH22" s="83"/>
      <c r="AI22" s="83"/>
      <c r="AJ22" s="84"/>
      <c r="AK22" s="84"/>
      <c r="AL22" s="84"/>
      <c r="AM22" s="84"/>
      <c r="AN22" s="84"/>
      <c r="AO22" s="84"/>
      <c r="AP22" s="51"/>
      <c r="AQ22" s="51"/>
      <c r="AR22" s="51"/>
      <c r="AS22" s="51"/>
      <c r="AT22" s="51"/>
      <c r="AU22" s="51"/>
      <c r="AV22" s="51"/>
      <c r="AW22" s="86"/>
      <c r="AX22" s="87"/>
      <c r="AY22" s="87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9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87"/>
      <c r="FF22" s="44"/>
    </row>
    <row r="23" spans="1:162" ht="18.75" customHeight="1" x14ac:dyDescent="0.15">
      <c r="A23" s="540" t="s">
        <v>39</v>
      </c>
      <c r="B23" s="541"/>
      <c r="C23" s="541"/>
      <c r="D23" s="541"/>
      <c r="E23" s="541"/>
      <c r="F23" s="541"/>
      <c r="G23" s="541"/>
      <c r="H23" s="541"/>
      <c r="I23" s="541"/>
      <c r="J23" s="542"/>
      <c r="K23" s="546"/>
      <c r="L23" s="392"/>
      <c r="M23" s="392"/>
      <c r="N23" s="392"/>
      <c r="O23" s="407"/>
      <c r="P23" s="407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3"/>
      <c r="AC23" s="51"/>
      <c r="AD23" s="51"/>
      <c r="AE23" s="51"/>
      <c r="AF23" s="90" t="s">
        <v>40</v>
      </c>
      <c r="AG23" s="51"/>
      <c r="AH23" s="80"/>
      <c r="AI23" s="80"/>
      <c r="AJ23" s="56"/>
      <c r="AK23" s="56"/>
      <c r="AL23" s="56"/>
      <c r="AM23" s="56"/>
      <c r="AN23" s="56"/>
      <c r="AO23" s="56"/>
      <c r="AP23" s="51"/>
      <c r="AQ23" s="51"/>
      <c r="AR23" s="51"/>
      <c r="AS23" s="51"/>
      <c r="AT23" s="51"/>
      <c r="AU23" s="51"/>
      <c r="AV23" s="51"/>
      <c r="AW23" s="86"/>
      <c r="AX23" s="87"/>
      <c r="AY23" s="87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9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87"/>
      <c r="FF23" s="46"/>
    </row>
    <row r="24" spans="1:162" ht="3.75" customHeight="1" x14ac:dyDescent="0.15">
      <c r="A24" s="543"/>
      <c r="B24" s="544"/>
      <c r="C24" s="544"/>
      <c r="D24" s="544"/>
      <c r="E24" s="544"/>
      <c r="F24" s="544"/>
      <c r="G24" s="544"/>
      <c r="H24" s="544"/>
      <c r="I24" s="544"/>
      <c r="J24" s="545"/>
      <c r="K24" s="91"/>
      <c r="L24" s="92"/>
      <c r="M24" s="92"/>
      <c r="N24" s="92"/>
      <c r="O24" s="93"/>
      <c r="P24" s="78"/>
      <c r="Q24" s="93"/>
      <c r="R24" s="93"/>
      <c r="S24" s="93"/>
      <c r="T24" s="93"/>
      <c r="U24" s="93"/>
      <c r="V24" s="78"/>
      <c r="W24" s="93"/>
      <c r="X24" s="93"/>
      <c r="Y24" s="93"/>
      <c r="Z24" s="93"/>
      <c r="AA24" s="93"/>
      <c r="AB24" s="94"/>
      <c r="AC24" s="51"/>
      <c r="AD24" s="51"/>
      <c r="AE24" s="71"/>
      <c r="AF24" s="71"/>
      <c r="AG24" s="71"/>
      <c r="AH24" s="56"/>
      <c r="AI24" s="56"/>
      <c r="AJ24" s="56"/>
      <c r="AK24" s="56"/>
      <c r="AL24" s="56"/>
      <c r="AM24" s="56"/>
      <c r="AN24" s="56"/>
      <c r="AO24" s="56"/>
      <c r="AP24" s="71"/>
      <c r="AQ24" s="55"/>
      <c r="AR24" s="391" t="s">
        <v>41</v>
      </c>
      <c r="AS24" s="392"/>
      <c r="AT24" s="392"/>
      <c r="AU24" s="392"/>
      <c r="AV24" s="392"/>
      <c r="AW24" s="392"/>
      <c r="AX24" s="392"/>
      <c r="AY24" s="392"/>
      <c r="AZ24" s="393"/>
      <c r="BA24" s="376"/>
      <c r="BB24" s="377"/>
      <c r="BC24" s="377"/>
      <c r="BD24" s="328" t="s">
        <v>102</v>
      </c>
      <c r="BE24" s="382" t="s">
        <v>71</v>
      </c>
      <c r="BF24" s="382"/>
      <c r="BG24" s="382"/>
      <c r="BH24" s="382"/>
      <c r="BI24" s="382"/>
      <c r="BJ24" s="382"/>
      <c r="BK24" s="382"/>
      <c r="BL24" s="382"/>
      <c r="BM24" s="382"/>
      <c r="BN24" s="382"/>
      <c r="BO24" s="382"/>
      <c r="BP24" s="382"/>
      <c r="BQ24" s="382"/>
      <c r="BR24" s="382"/>
      <c r="BS24" s="382"/>
      <c r="BT24" s="382"/>
      <c r="BU24" s="382"/>
      <c r="BV24" s="382"/>
      <c r="BW24" s="382"/>
      <c r="BX24" s="382"/>
      <c r="BY24" s="382"/>
      <c r="BZ24" s="382"/>
      <c r="CA24" s="382"/>
      <c r="CB24" s="382"/>
      <c r="CC24" s="382"/>
      <c r="CD24" s="328" t="s">
        <v>102</v>
      </c>
      <c r="CE24" s="328"/>
      <c r="CF24" s="328"/>
      <c r="CG24" s="328"/>
      <c r="CH24" s="328"/>
      <c r="CI24" s="330" t="s">
        <v>72</v>
      </c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  <c r="DA24" s="330"/>
      <c r="DB24" s="330"/>
      <c r="DC24" s="330"/>
      <c r="DD24" s="330"/>
      <c r="DE24" s="330"/>
      <c r="DF24" s="330"/>
      <c r="DG24" s="330"/>
      <c r="DH24" s="328" t="s">
        <v>102</v>
      </c>
      <c r="DI24" s="328"/>
      <c r="DJ24" s="328"/>
      <c r="DK24" s="328"/>
      <c r="DL24" s="328"/>
      <c r="DM24" s="330" t="s">
        <v>73</v>
      </c>
      <c r="DN24" s="330"/>
      <c r="DO24" s="330"/>
      <c r="DP24" s="330"/>
      <c r="DQ24" s="330"/>
      <c r="DR24" s="330"/>
      <c r="DS24" s="330"/>
      <c r="DT24" s="330"/>
      <c r="DU24" s="330"/>
      <c r="DV24" s="330"/>
      <c r="DW24" s="330"/>
      <c r="DX24" s="330"/>
      <c r="DY24" s="330"/>
      <c r="DZ24" s="330"/>
      <c r="EA24" s="330"/>
      <c r="EB24" s="330"/>
      <c r="EC24" s="330"/>
      <c r="ED24" s="330"/>
      <c r="EE24" s="330"/>
      <c r="EF24" s="330"/>
      <c r="EG24" s="330"/>
      <c r="EH24" s="330"/>
      <c r="EI24" s="330"/>
      <c r="EJ24" s="330"/>
      <c r="EK24" s="330"/>
      <c r="EL24" s="330"/>
      <c r="EM24" s="330"/>
      <c r="EN24" s="330"/>
      <c r="EO24" s="330"/>
      <c r="EP24" s="330"/>
      <c r="EQ24" s="330"/>
      <c r="ER24" s="330"/>
      <c r="ES24" s="330"/>
      <c r="ET24" s="330"/>
      <c r="EU24" s="330"/>
      <c r="EV24" s="330"/>
      <c r="EW24" s="330"/>
      <c r="EX24" s="330"/>
      <c r="EY24" s="330"/>
      <c r="EZ24" s="330"/>
      <c r="FA24" s="330"/>
      <c r="FB24" s="330"/>
      <c r="FC24" s="330"/>
      <c r="FD24" s="330"/>
      <c r="FE24" s="475"/>
      <c r="FF24" s="39"/>
    </row>
    <row r="25" spans="1:162" ht="3.75" customHeight="1" x14ac:dyDescent="0.1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5"/>
      <c r="AD25" s="95"/>
      <c r="AE25" s="96"/>
      <c r="AF25" s="96"/>
      <c r="AG25" s="96"/>
      <c r="AH25" s="93"/>
      <c r="AI25" s="93"/>
      <c r="AJ25" s="93"/>
      <c r="AK25" s="93"/>
      <c r="AL25" s="93"/>
      <c r="AM25" s="93"/>
      <c r="AN25" s="93"/>
      <c r="AO25" s="93"/>
      <c r="AP25" s="96"/>
      <c r="AQ25" s="55"/>
      <c r="AR25" s="394"/>
      <c r="AS25" s="395"/>
      <c r="AT25" s="395"/>
      <c r="AU25" s="395"/>
      <c r="AV25" s="395"/>
      <c r="AW25" s="395"/>
      <c r="AX25" s="395"/>
      <c r="AY25" s="395"/>
      <c r="AZ25" s="396"/>
      <c r="BA25" s="461"/>
      <c r="BB25" s="462"/>
      <c r="BC25" s="462"/>
      <c r="BD25" s="429"/>
      <c r="BE25" s="383"/>
      <c r="BF25" s="383"/>
      <c r="BG25" s="383"/>
      <c r="BH25" s="383"/>
      <c r="BI25" s="383"/>
      <c r="BJ25" s="383"/>
      <c r="BK25" s="383"/>
      <c r="BL25" s="383"/>
      <c r="BM25" s="383"/>
      <c r="BN25" s="383"/>
      <c r="BO25" s="383"/>
      <c r="BP25" s="383"/>
      <c r="BQ25" s="383"/>
      <c r="BR25" s="383"/>
      <c r="BS25" s="383"/>
      <c r="BT25" s="383"/>
      <c r="BU25" s="383"/>
      <c r="BV25" s="383"/>
      <c r="BW25" s="383"/>
      <c r="BX25" s="383"/>
      <c r="BY25" s="383"/>
      <c r="BZ25" s="383"/>
      <c r="CA25" s="383"/>
      <c r="CB25" s="383"/>
      <c r="CC25" s="383"/>
      <c r="CD25" s="429"/>
      <c r="CE25" s="429"/>
      <c r="CF25" s="429"/>
      <c r="CG25" s="429"/>
      <c r="CH25" s="429"/>
      <c r="CI25" s="370"/>
      <c r="CJ25" s="370"/>
      <c r="CK25" s="370"/>
      <c r="CL25" s="370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0"/>
      <c r="DA25" s="370"/>
      <c r="DB25" s="370"/>
      <c r="DC25" s="370"/>
      <c r="DD25" s="370"/>
      <c r="DE25" s="370"/>
      <c r="DF25" s="370"/>
      <c r="DG25" s="370"/>
      <c r="DH25" s="429"/>
      <c r="DI25" s="429"/>
      <c r="DJ25" s="429"/>
      <c r="DK25" s="429"/>
      <c r="DL25" s="429"/>
      <c r="DM25" s="370"/>
      <c r="DN25" s="370"/>
      <c r="DO25" s="370"/>
      <c r="DP25" s="370"/>
      <c r="DQ25" s="370"/>
      <c r="DR25" s="370"/>
      <c r="DS25" s="370"/>
      <c r="DT25" s="370"/>
      <c r="DU25" s="370"/>
      <c r="DV25" s="370"/>
      <c r="DW25" s="370"/>
      <c r="DX25" s="370"/>
      <c r="DY25" s="370"/>
      <c r="DZ25" s="370"/>
      <c r="EA25" s="370"/>
      <c r="EB25" s="370"/>
      <c r="EC25" s="370"/>
      <c r="ED25" s="370"/>
      <c r="EE25" s="370"/>
      <c r="EF25" s="370"/>
      <c r="EG25" s="370"/>
      <c r="EH25" s="370"/>
      <c r="EI25" s="370"/>
      <c r="EJ25" s="370"/>
      <c r="EK25" s="370"/>
      <c r="EL25" s="370"/>
      <c r="EM25" s="370"/>
      <c r="EN25" s="370"/>
      <c r="EO25" s="370"/>
      <c r="EP25" s="370"/>
      <c r="EQ25" s="370"/>
      <c r="ER25" s="370"/>
      <c r="ES25" s="370"/>
      <c r="ET25" s="370"/>
      <c r="EU25" s="370"/>
      <c r="EV25" s="370"/>
      <c r="EW25" s="370"/>
      <c r="EX25" s="370"/>
      <c r="EY25" s="370"/>
      <c r="EZ25" s="370"/>
      <c r="FA25" s="370"/>
      <c r="FB25" s="370"/>
      <c r="FC25" s="370"/>
      <c r="FD25" s="370"/>
      <c r="FE25" s="427"/>
      <c r="FF25" s="39"/>
    </row>
    <row r="26" spans="1:162" ht="15" customHeight="1" x14ac:dyDescent="0.15">
      <c r="A26" s="529" t="s">
        <v>42</v>
      </c>
      <c r="B26" s="530"/>
      <c r="C26" s="537" t="s">
        <v>43</v>
      </c>
      <c r="D26" s="491"/>
      <c r="E26" s="491"/>
      <c r="F26" s="491"/>
      <c r="G26" s="491"/>
      <c r="H26" s="491"/>
      <c r="I26" s="491"/>
      <c r="J26" s="492"/>
      <c r="K26" s="537" t="s">
        <v>7</v>
      </c>
      <c r="L26" s="538"/>
      <c r="M26" s="538"/>
      <c r="N26" s="538"/>
      <c r="O26" s="538"/>
      <c r="P26" s="538"/>
      <c r="Q26" s="538"/>
      <c r="R26" s="538"/>
      <c r="S26" s="538"/>
      <c r="T26" s="538"/>
      <c r="U26" s="538"/>
      <c r="V26" s="538"/>
      <c r="W26" s="538"/>
      <c r="X26" s="538"/>
      <c r="Y26" s="538"/>
      <c r="Z26" s="538"/>
      <c r="AA26" s="539"/>
      <c r="AB26" s="537" t="s">
        <v>44</v>
      </c>
      <c r="AC26" s="538"/>
      <c r="AD26" s="538"/>
      <c r="AE26" s="538"/>
      <c r="AF26" s="538"/>
      <c r="AG26" s="538"/>
      <c r="AH26" s="538"/>
      <c r="AI26" s="538"/>
      <c r="AJ26" s="538"/>
      <c r="AK26" s="538"/>
      <c r="AL26" s="538"/>
      <c r="AM26" s="538"/>
      <c r="AN26" s="538"/>
      <c r="AO26" s="538"/>
      <c r="AP26" s="539"/>
      <c r="AQ26" s="97"/>
      <c r="AR26" s="397"/>
      <c r="AS26" s="398"/>
      <c r="AT26" s="398"/>
      <c r="AU26" s="398"/>
      <c r="AV26" s="398"/>
      <c r="AW26" s="398"/>
      <c r="AX26" s="398"/>
      <c r="AY26" s="398"/>
      <c r="AZ26" s="399"/>
      <c r="BA26" s="378"/>
      <c r="BB26" s="379"/>
      <c r="BC26" s="379"/>
      <c r="BD26" s="415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84"/>
      <c r="BY26" s="384"/>
      <c r="BZ26" s="384"/>
      <c r="CA26" s="384"/>
      <c r="CB26" s="384"/>
      <c r="CC26" s="384"/>
      <c r="CD26" s="415"/>
      <c r="CE26" s="415"/>
      <c r="CF26" s="415"/>
      <c r="CG26" s="415"/>
      <c r="CH26" s="415"/>
      <c r="CI26" s="371"/>
      <c r="CJ26" s="371"/>
      <c r="CK26" s="371"/>
      <c r="CL26" s="371"/>
      <c r="CM26" s="371"/>
      <c r="CN26" s="371"/>
      <c r="CO26" s="371"/>
      <c r="CP26" s="371"/>
      <c r="CQ26" s="371"/>
      <c r="CR26" s="371"/>
      <c r="CS26" s="371"/>
      <c r="CT26" s="371"/>
      <c r="CU26" s="371"/>
      <c r="CV26" s="371"/>
      <c r="CW26" s="371"/>
      <c r="CX26" s="371"/>
      <c r="CY26" s="371"/>
      <c r="CZ26" s="371"/>
      <c r="DA26" s="371"/>
      <c r="DB26" s="371"/>
      <c r="DC26" s="371"/>
      <c r="DD26" s="371"/>
      <c r="DE26" s="371"/>
      <c r="DF26" s="371"/>
      <c r="DG26" s="371"/>
      <c r="DH26" s="415"/>
      <c r="DI26" s="415"/>
      <c r="DJ26" s="415"/>
      <c r="DK26" s="415"/>
      <c r="DL26" s="415"/>
      <c r="DM26" s="371"/>
      <c r="DN26" s="371"/>
      <c r="DO26" s="371"/>
      <c r="DP26" s="371"/>
      <c r="DQ26" s="371"/>
      <c r="DR26" s="371"/>
      <c r="DS26" s="371"/>
      <c r="DT26" s="371"/>
      <c r="DU26" s="371"/>
      <c r="DV26" s="371"/>
      <c r="DW26" s="371"/>
      <c r="DX26" s="371"/>
      <c r="DY26" s="371"/>
      <c r="DZ26" s="371"/>
      <c r="EA26" s="371"/>
      <c r="EB26" s="371"/>
      <c r="EC26" s="371"/>
      <c r="ED26" s="371"/>
      <c r="EE26" s="371"/>
      <c r="EF26" s="371"/>
      <c r="EG26" s="371"/>
      <c r="EH26" s="371"/>
      <c r="EI26" s="371"/>
      <c r="EJ26" s="371"/>
      <c r="EK26" s="371"/>
      <c r="EL26" s="371"/>
      <c r="EM26" s="371"/>
      <c r="EN26" s="371"/>
      <c r="EO26" s="371"/>
      <c r="EP26" s="371"/>
      <c r="EQ26" s="371"/>
      <c r="ER26" s="371"/>
      <c r="ES26" s="371"/>
      <c r="ET26" s="371"/>
      <c r="EU26" s="371"/>
      <c r="EV26" s="371"/>
      <c r="EW26" s="371"/>
      <c r="EX26" s="371"/>
      <c r="EY26" s="371"/>
      <c r="EZ26" s="371"/>
      <c r="FA26" s="371"/>
      <c r="FB26" s="371"/>
      <c r="FC26" s="371"/>
      <c r="FD26" s="371"/>
      <c r="FE26" s="428"/>
      <c r="FF26" s="39"/>
    </row>
    <row r="27" spans="1:162" ht="18.75" customHeight="1" x14ac:dyDescent="0.15">
      <c r="A27" s="531"/>
      <c r="B27" s="532"/>
      <c r="C27" s="333"/>
      <c r="D27" s="334"/>
      <c r="E27" s="334"/>
      <c r="F27" s="334"/>
      <c r="G27" s="334"/>
      <c r="H27" s="334"/>
      <c r="I27" s="334"/>
      <c r="J27" s="335"/>
      <c r="K27" s="98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513"/>
      <c r="AB27" s="99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99"/>
      <c r="AP27" s="100"/>
      <c r="AQ27" s="55"/>
      <c r="AR27" s="490" t="s">
        <v>141</v>
      </c>
      <c r="AS27" s="491"/>
      <c r="AT27" s="491"/>
      <c r="AU27" s="491"/>
      <c r="AV27" s="491"/>
      <c r="AW27" s="491"/>
      <c r="AX27" s="491"/>
      <c r="AY27" s="491"/>
      <c r="AZ27" s="492"/>
      <c r="BA27" s="376" t="s">
        <v>74</v>
      </c>
      <c r="BB27" s="377"/>
      <c r="BC27" s="377"/>
      <c r="BD27" s="328" t="s">
        <v>102</v>
      </c>
      <c r="BE27" s="358" t="s">
        <v>142</v>
      </c>
      <c r="BF27" s="413"/>
      <c r="BG27" s="413"/>
      <c r="BH27" s="413"/>
      <c r="BI27" s="413"/>
      <c r="BJ27" s="413"/>
      <c r="BK27" s="413"/>
      <c r="BL27" s="413"/>
      <c r="BM27" s="413"/>
      <c r="BN27" s="413"/>
      <c r="BO27" s="328" t="s">
        <v>70</v>
      </c>
      <c r="BP27" s="328"/>
      <c r="BQ27" s="328"/>
      <c r="BR27" s="328"/>
      <c r="BS27" s="328"/>
      <c r="BT27" s="380" t="s">
        <v>143</v>
      </c>
      <c r="BU27" s="380"/>
      <c r="BV27" s="380"/>
      <c r="BW27" s="380"/>
      <c r="BX27" s="380"/>
      <c r="BY27" s="380"/>
      <c r="BZ27" s="380"/>
      <c r="CA27" s="380"/>
      <c r="CB27" s="380"/>
      <c r="CC27" s="380"/>
      <c r="CD27" s="328" t="s">
        <v>70</v>
      </c>
      <c r="CE27" s="328"/>
      <c r="CF27" s="328"/>
      <c r="CG27" s="328"/>
      <c r="CH27" s="328"/>
      <c r="CI27" s="380" t="s">
        <v>144</v>
      </c>
      <c r="CJ27" s="380"/>
      <c r="CK27" s="380"/>
      <c r="CL27" s="380"/>
      <c r="CM27" s="380"/>
      <c r="CN27" s="380"/>
      <c r="CO27" s="380"/>
      <c r="CP27" s="380"/>
      <c r="CQ27" s="380"/>
      <c r="CR27" s="380"/>
      <c r="CS27" s="380"/>
      <c r="CT27" s="328" t="s">
        <v>70</v>
      </c>
      <c r="CU27" s="328"/>
      <c r="CV27" s="328"/>
      <c r="CW27" s="328"/>
      <c r="CX27" s="328"/>
      <c r="CY27" s="380" t="s">
        <v>145</v>
      </c>
      <c r="CZ27" s="380"/>
      <c r="DA27" s="380"/>
      <c r="DB27" s="380"/>
      <c r="DC27" s="380"/>
      <c r="DD27" s="380"/>
      <c r="DE27" s="380"/>
      <c r="DF27" s="380"/>
      <c r="DG27" s="380"/>
      <c r="DH27" s="380"/>
      <c r="DI27" s="380"/>
      <c r="DJ27" s="380"/>
      <c r="DK27" s="380"/>
      <c r="DL27" s="469"/>
      <c r="DM27" s="440" t="s">
        <v>146</v>
      </c>
      <c r="DN27" s="440"/>
      <c r="DO27" s="440"/>
      <c r="DP27" s="440"/>
      <c r="DQ27" s="440"/>
      <c r="DR27" s="440"/>
      <c r="DS27" s="440"/>
      <c r="DT27" s="440"/>
      <c r="DU27" s="440"/>
      <c r="DV27" s="440"/>
      <c r="DW27" s="440"/>
      <c r="DX27" s="440"/>
      <c r="DY27" s="440"/>
      <c r="DZ27" s="440"/>
      <c r="EA27" s="440"/>
      <c r="EB27" s="440"/>
      <c r="EC27" s="440"/>
      <c r="ED27" s="440"/>
      <c r="EE27" s="440"/>
      <c r="EF27" s="440"/>
      <c r="EG27" s="476">
        <v>0</v>
      </c>
      <c r="EH27" s="477"/>
      <c r="EI27" s="477"/>
      <c r="EJ27" s="477"/>
      <c r="EK27" s="477"/>
      <c r="EL27" s="477"/>
      <c r="EM27" s="477"/>
      <c r="EN27" s="161"/>
      <c r="EO27" s="380" t="s">
        <v>147</v>
      </c>
      <c r="EP27" s="380"/>
      <c r="EQ27" s="380"/>
      <c r="ER27" s="380"/>
      <c r="ES27" s="380"/>
      <c r="ET27" s="380"/>
      <c r="EU27" s="380"/>
      <c r="EV27" s="380"/>
      <c r="EW27" s="380"/>
      <c r="EX27" s="161"/>
      <c r="EY27" s="161"/>
      <c r="EZ27" s="161"/>
      <c r="FA27" s="161"/>
      <c r="FB27" s="161"/>
      <c r="FC27" s="161"/>
      <c r="FD27" s="161"/>
      <c r="FE27" s="162"/>
      <c r="FF27" s="39"/>
    </row>
    <row r="28" spans="1:162" ht="3.75" customHeight="1" x14ac:dyDescent="0.15">
      <c r="A28" s="531"/>
      <c r="B28" s="532"/>
      <c r="C28" s="336"/>
      <c r="D28" s="337"/>
      <c r="E28" s="337"/>
      <c r="F28" s="337"/>
      <c r="G28" s="337"/>
      <c r="H28" s="337"/>
      <c r="I28" s="337"/>
      <c r="J28" s="338"/>
      <c r="K28" s="101"/>
      <c r="L28" s="102"/>
      <c r="M28" s="102"/>
      <c r="N28" s="102"/>
      <c r="O28" s="103"/>
      <c r="P28" s="102"/>
      <c r="Q28" s="102"/>
      <c r="R28" s="102"/>
      <c r="S28" s="102"/>
      <c r="T28" s="102"/>
      <c r="U28" s="103"/>
      <c r="V28" s="102"/>
      <c r="W28" s="102"/>
      <c r="X28" s="102"/>
      <c r="Y28" s="102"/>
      <c r="Z28" s="102"/>
      <c r="AA28" s="104"/>
      <c r="AB28" s="102"/>
      <c r="AC28" s="102"/>
      <c r="AD28" s="102"/>
      <c r="AE28" s="102"/>
      <c r="AF28" s="102"/>
      <c r="AG28" s="105"/>
      <c r="AH28" s="102"/>
      <c r="AI28" s="102"/>
      <c r="AJ28" s="102"/>
      <c r="AK28" s="102"/>
      <c r="AL28" s="103"/>
      <c r="AM28" s="102"/>
      <c r="AN28" s="102"/>
      <c r="AO28" s="102"/>
      <c r="AP28" s="104"/>
      <c r="AQ28" s="55"/>
      <c r="AR28" s="493"/>
      <c r="AS28" s="491"/>
      <c r="AT28" s="491"/>
      <c r="AU28" s="491"/>
      <c r="AV28" s="491"/>
      <c r="AW28" s="491"/>
      <c r="AX28" s="491"/>
      <c r="AY28" s="491"/>
      <c r="AZ28" s="492"/>
      <c r="BA28" s="378"/>
      <c r="BB28" s="379"/>
      <c r="BC28" s="379"/>
      <c r="BD28" s="415"/>
      <c r="BE28" s="414"/>
      <c r="BF28" s="414"/>
      <c r="BG28" s="414"/>
      <c r="BH28" s="414"/>
      <c r="BI28" s="414"/>
      <c r="BJ28" s="414"/>
      <c r="BK28" s="414"/>
      <c r="BL28" s="414"/>
      <c r="BM28" s="414"/>
      <c r="BN28" s="414"/>
      <c r="BO28" s="329"/>
      <c r="BP28" s="329"/>
      <c r="BQ28" s="329"/>
      <c r="BR28" s="329"/>
      <c r="BS28" s="329"/>
      <c r="BT28" s="381"/>
      <c r="BU28" s="381"/>
      <c r="BV28" s="381"/>
      <c r="BW28" s="381"/>
      <c r="BX28" s="381"/>
      <c r="BY28" s="381"/>
      <c r="BZ28" s="381"/>
      <c r="CA28" s="381"/>
      <c r="CB28" s="381"/>
      <c r="CC28" s="381"/>
      <c r="CD28" s="329"/>
      <c r="CE28" s="329"/>
      <c r="CF28" s="329"/>
      <c r="CG28" s="329"/>
      <c r="CH28" s="329"/>
      <c r="CI28" s="381"/>
      <c r="CJ28" s="381"/>
      <c r="CK28" s="381"/>
      <c r="CL28" s="381"/>
      <c r="CM28" s="381"/>
      <c r="CN28" s="381"/>
      <c r="CO28" s="381"/>
      <c r="CP28" s="381"/>
      <c r="CQ28" s="381"/>
      <c r="CR28" s="381"/>
      <c r="CS28" s="381"/>
      <c r="CT28" s="329"/>
      <c r="CU28" s="329"/>
      <c r="CV28" s="329"/>
      <c r="CW28" s="329"/>
      <c r="CX28" s="329"/>
      <c r="CY28" s="381"/>
      <c r="CZ28" s="381"/>
      <c r="DA28" s="381"/>
      <c r="DB28" s="381"/>
      <c r="DC28" s="381"/>
      <c r="DD28" s="381"/>
      <c r="DE28" s="381"/>
      <c r="DF28" s="381"/>
      <c r="DG28" s="381"/>
      <c r="DH28" s="381"/>
      <c r="DI28" s="381"/>
      <c r="DJ28" s="381"/>
      <c r="DK28" s="381"/>
      <c r="DL28" s="470"/>
      <c r="DM28" s="441"/>
      <c r="DN28" s="441"/>
      <c r="DO28" s="441"/>
      <c r="DP28" s="441"/>
      <c r="DQ28" s="441"/>
      <c r="DR28" s="441"/>
      <c r="DS28" s="441"/>
      <c r="DT28" s="441"/>
      <c r="DU28" s="441"/>
      <c r="DV28" s="441"/>
      <c r="DW28" s="441"/>
      <c r="DX28" s="441"/>
      <c r="DY28" s="441"/>
      <c r="DZ28" s="441"/>
      <c r="EA28" s="441"/>
      <c r="EB28" s="441"/>
      <c r="EC28" s="441"/>
      <c r="ED28" s="441"/>
      <c r="EE28" s="441"/>
      <c r="EF28" s="441"/>
      <c r="EG28" s="478"/>
      <c r="EH28" s="478"/>
      <c r="EI28" s="478"/>
      <c r="EJ28" s="478"/>
      <c r="EK28" s="478"/>
      <c r="EL28" s="478"/>
      <c r="EM28" s="478"/>
      <c r="EN28" s="163"/>
      <c r="EO28" s="381"/>
      <c r="EP28" s="381"/>
      <c r="EQ28" s="381"/>
      <c r="ER28" s="381"/>
      <c r="ES28" s="381"/>
      <c r="ET28" s="381"/>
      <c r="EU28" s="381"/>
      <c r="EV28" s="381"/>
      <c r="EW28" s="381"/>
      <c r="EX28" s="163"/>
      <c r="EY28" s="163"/>
      <c r="EZ28" s="163"/>
      <c r="FA28" s="163"/>
      <c r="FB28" s="163"/>
      <c r="FC28" s="163"/>
      <c r="FD28" s="163"/>
      <c r="FE28" s="164"/>
      <c r="FF28" s="39"/>
    </row>
    <row r="29" spans="1:162" ht="18.75" customHeight="1" x14ac:dyDescent="0.15">
      <c r="A29" s="531"/>
      <c r="B29" s="532"/>
      <c r="C29" s="333"/>
      <c r="D29" s="334"/>
      <c r="E29" s="334"/>
      <c r="F29" s="334"/>
      <c r="G29" s="334"/>
      <c r="H29" s="334"/>
      <c r="I29" s="334"/>
      <c r="J29" s="335"/>
      <c r="K29" s="98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513"/>
      <c r="AB29" s="99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99"/>
      <c r="AP29" s="100"/>
      <c r="AQ29" s="55"/>
      <c r="AR29" s="391" t="s">
        <v>152</v>
      </c>
      <c r="AS29" s="326"/>
      <c r="AT29" s="326"/>
      <c r="AU29" s="326"/>
      <c r="AV29" s="326"/>
      <c r="AW29" s="326"/>
      <c r="AX29" s="326"/>
      <c r="AY29" s="326"/>
      <c r="AZ29" s="442"/>
      <c r="BA29" s="376"/>
      <c r="BB29" s="377"/>
      <c r="BC29" s="377"/>
      <c r="BD29" s="328" t="s">
        <v>70</v>
      </c>
      <c r="BE29" s="358" t="s">
        <v>153</v>
      </c>
      <c r="BF29" s="358"/>
      <c r="BG29" s="358"/>
      <c r="BH29" s="358"/>
      <c r="BI29" s="358"/>
      <c r="BJ29" s="358"/>
      <c r="BK29" s="358"/>
      <c r="BL29" s="358"/>
      <c r="BM29" s="358"/>
      <c r="BN29" s="358"/>
      <c r="BO29" s="326" t="s">
        <v>154</v>
      </c>
      <c r="BP29" s="326"/>
      <c r="BQ29" s="326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24"/>
      <c r="CI29" s="324"/>
      <c r="CJ29" s="324"/>
      <c r="CK29" s="324"/>
      <c r="CL29" s="324"/>
      <c r="CM29" s="324"/>
      <c r="CN29" s="324"/>
      <c r="CO29" s="326" t="s">
        <v>155</v>
      </c>
      <c r="CP29" s="326"/>
      <c r="CQ29" s="326"/>
      <c r="CR29" s="136"/>
      <c r="CS29" s="136"/>
      <c r="CT29" s="328" t="s">
        <v>102</v>
      </c>
      <c r="CU29" s="328"/>
      <c r="CV29" s="328"/>
      <c r="CW29" s="328"/>
      <c r="CX29" s="328"/>
      <c r="CY29" s="358" t="s">
        <v>165</v>
      </c>
      <c r="CZ29" s="358"/>
      <c r="DA29" s="358"/>
      <c r="DB29" s="358"/>
      <c r="DC29" s="358"/>
      <c r="DD29" s="358"/>
      <c r="DE29" s="358"/>
      <c r="DF29" s="358"/>
      <c r="DG29" s="358"/>
      <c r="DH29" s="358"/>
      <c r="DI29" s="358"/>
      <c r="DJ29" s="358"/>
      <c r="DK29" s="358"/>
      <c r="DL29" s="358"/>
      <c r="DM29" s="364" t="s">
        <v>156</v>
      </c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6">
        <v>80</v>
      </c>
      <c r="EE29" s="366"/>
      <c r="EF29" s="366"/>
      <c r="EG29" s="366"/>
      <c r="EH29" s="366"/>
      <c r="EI29" s="366"/>
      <c r="EJ29" s="366"/>
      <c r="EK29" s="326" t="s">
        <v>166</v>
      </c>
      <c r="EL29" s="341"/>
      <c r="EM29" s="341"/>
      <c r="EN29" s="341"/>
      <c r="EO29" s="341"/>
      <c r="EP29" s="341"/>
      <c r="EQ29" s="341"/>
      <c r="ER29" s="343"/>
      <c r="ES29" s="344"/>
      <c r="ET29" s="344"/>
      <c r="EU29" s="344"/>
      <c r="EV29" s="344"/>
      <c r="EW29" s="344"/>
      <c r="EX29" s="344"/>
      <c r="EY29" s="344"/>
      <c r="EZ29" s="344"/>
      <c r="FA29" s="344"/>
      <c r="FB29" s="344"/>
      <c r="FC29" s="344"/>
      <c r="FD29" s="344"/>
      <c r="FE29" s="345"/>
      <c r="FF29" s="39"/>
    </row>
    <row r="30" spans="1:162" ht="3.75" customHeight="1" x14ac:dyDescent="0.15">
      <c r="A30" s="531"/>
      <c r="B30" s="532"/>
      <c r="C30" s="336"/>
      <c r="D30" s="337"/>
      <c r="E30" s="337"/>
      <c r="F30" s="337"/>
      <c r="G30" s="337"/>
      <c r="H30" s="337"/>
      <c r="I30" s="337"/>
      <c r="J30" s="338"/>
      <c r="K30" s="101"/>
      <c r="L30" s="102"/>
      <c r="M30" s="102"/>
      <c r="N30" s="102"/>
      <c r="O30" s="103"/>
      <c r="P30" s="102"/>
      <c r="Q30" s="102"/>
      <c r="R30" s="102"/>
      <c r="S30" s="102"/>
      <c r="T30" s="102"/>
      <c r="U30" s="103"/>
      <c r="V30" s="102"/>
      <c r="W30" s="102"/>
      <c r="X30" s="102"/>
      <c r="Y30" s="102"/>
      <c r="Z30" s="102"/>
      <c r="AA30" s="104"/>
      <c r="AB30" s="102"/>
      <c r="AC30" s="102"/>
      <c r="AD30" s="102"/>
      <c r="AE30" s="102"/>
      <c r="AF30" s="102"/>
      <c r="AG30" s="105"/>
      <c r="AH30" s="102"/>
      <c r="AI30" s="102"/>
      <c r="AJ30" s="102"/>
      <c r="AK30" s="102"/>
      <c r="AL30" s="103"/>
      <c r="AM30" s="102"/>
      <c r="AN30" s="102"/>
      <c r="AO30" s="102"/>
      <c r="AP30" s="104"/>
      <c r="AQ30" s="55"/>
      <c r="AR30" s="394"/>
      <c r="AS30" s="320"/>
      <c r="AT30" s="320"/>
      <c r="AU30" s="320"/>
      <c r="AV30" s="320"/>
      <c r="AW30" s="320"/>
      <c r="AX30" s="320"/>
      <c r="AY30" s="320"/>
      <c r="AZ30" s="479"/>
      <c r="BA30" s="461"/>
      <c r="BB30" s="462"/>
      <c r="BC30" s="462"/>
      <c r="BD30" s="429"/>
      <c r="BE30" s="480"/>
      <c r="BF30" s="480"/>
      <c r="BG30" s="480"/>
      <c r="BH30" s="480"/>
      <c r="BI30" s="480"/>
      <c r="BJ30" s="480"/>
      <c r="BK30" s="480"/>
      <c r="BL30" s="480"/>
      <c r="BM30" s="480"/>
      <c r="BN30" s="480"/>
      <c r="BO30" s="327"/>
      <c r="BP30" s="327"/>
      <c r="BQ30" s="327"/>
      <c r="BR30" s="325"/>
      <c r="BS30" s="325"/>
      <c r="BT30" s="325"/>
      <c r="BU30" s="325"/>
      <c r="BV30" s="325"/>
      <c r="BW30" s="325"/>
      <c r="BX30" s="325"/>
      <c r="BY30" s="325"/>
      <c r="BZ30" s="325"/>
      <c r="CA30" s="325"/>
      <c r="CB30" s="325"/>
      <c r="CC30" s="325"/>
      <c r="CD30" s="325"/>
      <c r="CE30" s="325"/>
      <c r="CF30" s="325"/>
      <c r="CG30" s="325"/>
      <c r="CH30" s="325"/>
      <c r="CI30" s="325"/>
      <c r="CJ30" s="325"/>
      <c r="CK30" s="325"/>
      <c r="CL30" s="325"/>
      <c r="CM30" s="325"/>
      <c r="CN30" s="325"/>
      <c r="CO30" s="327"/>
      <c r="CP30" s="327"/>
      <c r="CQ30" s="327"/>
      <c r="CR30" s="89"/>
      <c r="CS30" s="89"/>
      <c r="CT30" s="329"/>
      <c r="CU30" s="329"/>
      <c r="CV30" s="329"/>
      <c r="CW30" s="329"/>
      <c r="CX30" s="329"/>
      <c r="CY30" s="359"/>
      <c r="CZ30" s="359"/>
      <c r="DA30" s="359"/>
      <c r="DB30" s="359"/>
      <c r="DC30" s="359"/>
      <c r="DD30" s="359"/>
      <c r="DE30" s="359"/>
      <c r="DF30" s="359"/>
      <c r="DG30" s="359"/>
      <c r="DH30" s="359"/>
      <c r="DI30" s="359"/>
      <c r="DJ30" s="359"/>
      <c r="DK30" s="359"/>
      <c r="DL30" s="359"/>
      <c r="DM30" s="365"/>
      <c r="DN30" s="365"/>
      <c r="DO30" s="365"/>
      <c r="DP30" s="365"/>
      <c r="DQ30" s="365"/>
      <c r="DR30" s="365"/>
      <c r="DS30" s="365"/>
      <c r="DT30" s="365"/>
      <c r="DU30" s="365"/>
      <c r="DV30" s="365"/>
      <c r="DW30" s="365"/>
      <c r="DX30" s="365"/>
      <c r="DY30" s="365"/>
      <c r="DZ30" s="365"/>
      <c r="EA30" s="365"/>
      <c r="EB30" s="365"/>
      <c r="EC30" s="365"/>
      <c r="ED30" s="367"/>
      <c r="EE30" s="367"/>
      <c r="EF30" s="367"/>
      <c r="EG30" s="367"/>
      <c r="EH30" s="367"/>
      <c r="EI30" s="367"/>
      <c r="EJ30" s="367"/>
      <c r="EK30" s="342"/>
      <c r="EL30" s="342"/>
      <c r="EM30" s="342"/>
      <c r="EN30" s="342"/>
      <c r="EO30" s="342"/>
      <c r="EP30" s="342"/>
      <c r="EQ30" s="342"/>
      <c r="ER30" s="346"/>
      <c r="ES30" s="346"/>
      <c r="ET30" s="346"/>
      <c r="EU30" s="346"/>
      <c r="EV30" s="346"/>
      <c r="EW30" s="346"/>
      <c r="EX30" s="346"/>
      <c r="EY30" s="346"/>
      <c r="EZ30" s="346"/>
      <c r="FA30" s="346"/>
      <c r="FB30" s="346"/>
      <c r="FC30" s="346"/>
      <c r="FD30" s="346"/>
      <c r="FE30" s="347"/>
      <c r="FF30" s="39"/>
    </row>
    <row r="31" spans="1:162" ht="18.75" customHeight="1" x14ac:dyDescent="0.15">
      <c r="A31" s="531"/>
      <c r="B31" s="532"/>
      <c r="C31" s="333"/>
      <c r="D31" s="334"/>
      <c r="E31" s="334"/>
      <c r="F31" s="334"/>
      <c r="G31" s="334"/>
      <c r="H31" s="334"/>
      <c r="I31" s="334"/>
      <c r="J31" s="335"/>
      <c r="K31" s="98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513"/>
      <c r="AB31" s="99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99"/>
      <c r="AP31" s="100"/>
      <c r="AQ31" s="55"/>
      <c r="AR31" s="394"/>
      <c r="AS31" s="320"/>
      <c r="AT31" s="320"/>
      <c r="AU31" s="320"/>
      <c r="AV31" s="320"/>
      <c r="AW31" s="320"/>
      <c r="AX31" s="320"/>
      <c r="AY31" s="320"/>
      <c r="AZ31" s="479"/>
      <c r="BA31" s="168"/>
      <c r="BB31" s="169"/>
      <c r="BC31" s="169"/>
      <c r="BD31" s="417"/>
      <c r="BE31" s="417"/>
      <c r="BF31" s="417"/>
      <c r="BG31" s="417"/>
      <c r="BH31" s="417"/>
      <c r="BI31" s="417"/>
      <c r="BJ31" s="417"/>
      <c r="BK31" s="417"/>
      <c r="BL31" s="417"/>
      <c r="BM31" s="417"/>
      <c r="BN31" s="417"/>
      <c r="BO31" s="417"/>
      <c r="BP31" s="417"/>
      <c r="BQ31" s="348"/>
      <c r="BR31" s="349"/>
      <c r="BS31" s="349"/>
      <c r="BT31" s="349"/>
      <c r="BU31" s="349"/>
      <c r="BV31" s="349"/>
      <c r="BW31" s="349"/>
      <c r="BX31" s="349"/>
      <c r="BY31" s="349"/>
      <c r="BZ31" s="349"/>
      <c r="CA31" s="349"/>
      <c r="CB31" s="349"/>
      <c r="CC31" s="349"/>
      <c r="CD31" s="349"/>
      <c r="CE31" s="349"/>
      <c r="CF31" s="349"/>
      <c r="CG31" s="349"/>
      <c r="CH31" s="349"/>
      <c r="CI31" s="349"/>
      <c r="CJ31" s="349"/>
      <c r="CK31" s="349"/>
      <c r="CL31" s="349"/>
      <c r="CM31" s="349"/>
      <c r="CN31" s="349"/>
      <c r="CO31" s="349"/>
      <c r="CP31" s="349"/>
      <c r="CQ31" s="350"/>
      <c r="CR31" s="350"/>
      <c r="CS31" s="181"/>
      <c r="CT31" s="353"/>
      <c r="CU31" s="353"/>
      <c r="CV31" s="353"/>
      <c r="CW31" s="353"/>
      <c r="CX31" s="353"/>
      <c r="CY31" s="353"/>
      <c r="CZ31" s="353"/>
      <c r="DA31" s="353"/>
      <c r="DB31" s="353"/>
      <c r="DC31" s="353"/>
      <c r="DD31" s="353"/>
      <c r="DE31" s="353"/>
      <c r="DF31" s="353"/>
      <c r="DG31" s="353"/>
      <c r="DH31" s="353"/>
      <c r="DI31" s="353"/>
      <c r="DJ31" s="353"/>
      <c r="DK31" s="353"/>
      <c r="DL31" s="353"/>
      <c r="DM31" s="353"/>
      <c r="DN31" s="353"/>
      <c r="DO31" s="353"/>
      <c r="DP31" s="353"/>
      <c r="DQ31" s="353"/>
      <c r="DR31" s="353"/>
      <c r="DS31" s="353"/>
      <c r="DT31" s="353"/>
      <c r="DU31" s="353"/>
      <c r="DV31" s="353"/>
      <c r="DW31" s="353"/>
      <c r="DX31" s="353"/>
      <c r="DY31" s="353"/>
      <c r="DZ31" s="353"/>
      <c r="EA31" s="353"/>
      <c r="EB31" s="353"/>
      <c r="EC31" s="353"/>
      <c r="ED31" s="353"/>
      <c r="EE31" s="353"/>
      <c r="EF31" s="353"/>
      <c r="EG31" s="353"/>
      <c r="EH31" s="353"/>
      <c r="EI31" s="353"/>
      <c r="EJ31" s="353"/>
      <c r="EK31" s="353"/>
      <c r="EL31" s="353"/>
      <c r="EM31" s="353"/>
      <c r="EN31" s="353"/>
      <c r="EO31" s="353"/>
      <c r="EP31" s="353"/>
      <c r="EQ31" s="353"/>
      <c r="ER31" s="353"/>
      <c r="ES31" s="353"/>
      <c r="ET31" s="353"/>
      <c r="EU31" s="353"/>
      <c r="EV31" s="353"/>
      <c r="EW31" s="353"/>
      <c r="EX31" s="353"/>
      <c r="EY31" s="353"/>
      <c r="EZ31" s="353"/>
      <c r="FA31" s="353"/>
      <c r="FB31" s="353"/>
      <c r="FC31" s="353"/>
      <c r="FD31" s="353"/>
      <c r="FE31" s="178"/>
      <c r="FF31" s="39"/>
    </row>
    <row r="32" spans="1:162" ht="3.75" customHeight="1" x14ac:dyDescent="0.15">
      <c r="A32" s="531"/>
      <c r="B32" s="532"/>
      <c r="C32" s="336"/>
      <c r="D32" s="337"/>
      <c r="E32" s="337"/>
      <c r="F32" s="337"/>
      <c r="G32" s="337"/>
      <c r="H32" s="337"/>
      <c r="I32" s="337"/>
      <c r="J32" s="338"/>
      <c r="K32" s="101"/>
      <c r="L32" s="102"/>
      <c r="M32" s="102"/>
      <c r="N32" s="102"/>
      <c r="O32" s="103"/>
      <c r="P32" s="102"/>
      <c r="Q32" s="102"/>
      <c r="R32" s="102"/>
      <c r="S32" s="102"/>
      <c r="T32" s="102"/>
      <c r="U32" s="103"/>
      <c r="V32" s="102"/>
      <c r="W32" s="102"/>
      <c r="X32" s="102"/>
      <c r="Y32" s="102"/>
      <c r="Z32" s="102"/>
      <c r="AA32" s="104"/>
      <c r="AB32" s="102"/>
      <c r="AC32" s="102"/>
      <c r="AD32" s="102"/>
      <c r="AE32" s="102"/>
      <c r="AF32" s="102"/>
      <c r="AG32" s="105"/>
      <c r="AH32" s="102"/>
      <c r="AI32" s="102"/>
      <c r="AJ32" s="102"/>
      <c r="AK32" s="102"/>
      <c r="AL32" s="103"/>
      <c r="AM32" s="102"/>
      <c r="AN32" s="102"/>
      <c r="AO32" s="102"/>
      <c r="AP32" s="104"/>
      <c r="AQ32" s="55"/>
      <c r="AR32" s="443"/>
      <c r="AS32" s="444"/>
      <c r="AT32" s="444"/>
      <c r="AU32" s="444"/>
      <c r="AV32" s="444"/>
      <c r="AW32" s="444"/>
      <c r="AX32" s="444"/>
      <c r="AY32" s="444"/>
      <c r="AZ32" s="445"/>
      <c r="BA32" s="166"/>
      <c r="BB32" s="167"/>
      <c r="BC32" s="167"/>
      <c r="BD32" s="418"/>
      <c r="BE32" s="418"/>
      <c r="BF32" s="418"/>
      <c r="BG32" s="418"/>
      <c r="BH32" s="418"/>
      <c r="BI32" s="418"/>
      <c r="BJ32" s="418"/>
      <c r="BK32" s="418"/>
      <c r="BL32" s="418"/>
      <c r="BM32" s="418"/>
      <c r="BN32" s="418"/>
      <c r="BO32" s="418"/>
      <c r="BP32" s="418"/>
      <c r="BQ32" s="351"/>
      <c r="BR32" s="351"/>
      <c r="BS32" s="351"/>
      <c r="BT32" s="351"/>
      <c r="BU32" s="351"/>
      <c r="BV32" s="351"/>
      <c r="BW32" s="351"/>
      <c r="BX32" s="351"/>
      <c r="BY32" s="351"/>
      <c r="BZ32" s="351"/>
      <c r="CA32" s="351"/>
      <c r="CB32" s="351"/>
      <c r="CC32" s="351"/>
      <c r="CD32" s="351"/>
      <c r="CE32" s="351"/>
      <c r="CF32" s="351"/>
      <c r="CG32" s="351"/>
      <c r="CH32" s="351"/>
      <c r="CI32" s="351"/>
      <c r="CJ32" s="351"/>
      <c r="CK32" s="351"/>
      <c r="CL32" s="351"/>
      <c r="CM32" s="351"/>
      <c r="CN32" s="351"/>
      <c r="CO32" s="351"/>
      <c r="CP32" s="351"/>
      <c r="CQ32" s="352"/>
      <c r="CR32" s="352"/>
      <c r="CS32" s="182"/>
      <c r="CT32" s="354"/>
      <c r="CU32" s="354"/>
      <c r="CV32" s="354"/>
      <c r="CW32" s="354"/>
      <c r="CX32" s="354"/>
      <c r="CY32" s="354"/>
      <c r="CZ32" s="354"/>
      <c r="DA32" s="354"/>
      <c r="DB32" s="354"/>
      <c r="DC32" s="354"/>
      <c r="DD32" s="354"/>
      <c r="DE32" s="354"/>
      <c r="DF32" s="354"/>
      <c r="DG32" s="354"/>
      <c r="DH32" s="354"/>
      <c r="DI32" s="354"/>
      <c r="DJ32" s="354"/>
      <c r="DK32" s="354"/>
      <c r="DL32" s="354"/>
      <c r="DM32" s="354"/>
      <c r="DN32" s="354"/>
      <c r="DO32" s="354"/>
      <c r="DP32" s="354"/>
      <c r="DQ32" s="354"/>
      <c r="DR32" s="354"/>
      <c r="DS32" s="354"/>
      <c r="DT32" s="354"/>
      <c r="DU32" s="354"/>
      <c r="DV32" s="354"/>
      <c r="DW32" s="354"/>
      <c r="DX32" s="354"/>
      <c r="DY32" s="354"/>
      <c r="DZ32" s="354"/>
      <c r="EA32" s="354"/>
      <c r="EB32" s="354"/>
      <c r="EC32" s="354"/>
      <c r="ED32" s="354"/>
      <c r="EE32" s="354"/>
      <c r="EF32" s="354"/>
      <c r="EG32" s="354"/>
      <c r="EH32" s="354"/>
      <c r="EI32" s="354"/>
      <c r="EJ32" s="354"/>
      <c r="EK32" s="354"/>
      <c r="EL32" s="354"/>
      <c r="EM32" s="354"/>
      <c r="EN32" s="354"/>
      <c r="EO32" s="354"/>
      <c r="EP32" s="354"/>
      <c r="EQ32" s="354"/>
      <c r="ER32" s="354"/>
      <c r="ES32" s="354"/>
      <c r="ET32" s="354"/>
      <c r="EU32" s="354"/>
      <c r="EV32" s="354"/>
      <c r="EW32" s="354"/>
      <c r="EX32" s="354"/>
      <c r="EY32" s="354"/>
      <c r="EZ32" s="354"/>
      <c r="FA32" s="354"/>
      <c r="FB32" s="354"/>
      <c r="FC32" s="354"/>
      <c r="FD32" s="354"/>
      <c r="FE32" s="179"/>
      <c r="FF32" s="39"/>
    </row>
    <row r="33" spans="1:162" ht="18.75" customHeight="1" x14ac:dyDescent="0.15">
      <c r="A33" s="531"/>
      <c r="B33" s="532"/>
      <c r="C33" s="333"/>
      <c r="D33" s="334"/>
      <c r="E33" s="334"/>
      <c r="F33" s="334"/>
      <c r="G33" s="334"/>
      <c r="H33" s="334"/>
      <c r="I33" s="334"/>
      <c r="J33" s="335"/>
      <c r="K33" s="98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513"/>
      <c r="AB33" s="99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99"/>
      <c r="AP33" s="100"/>
      <c r="AQ33" s="55"/>
      <c r="AR33" s="391" t="s">
        <v>149</v>
      </c>
      <c r="AS33" s="326"/>
      <c r="AT33" s="326"/>
      <c r="AU33" s="326"/>
      <c r="AV33" s="326"/>
      <c r="AW33" s="326"/>
      <c r="AX33" s="326"/>
      <c r="AY33" s="326"/>
      <c r="AZ33" s="442"/>
      <c r="BA33" s="135"/>
      <c r="BB33" s="165"/>
      <c r="BC33" s="165"/>
      <c r="BD33" s="446" t="s">
        <v>75</v>
      </c>
      <c r="BE33" s="446"/>
      <c r="BF33" s="485" t="s">
        <v>111</v>
      </c>
      <c r="BG33" s="485"/>
      <c r="BH33" s="485"/>
      <c r="BI33" s="485"/>
      <c r="BJ33" s="485"/>
      <c r="BK33" s="485"/>
      <c r="BL33" s="446" t="s">
        <v>76</v>
      </c>
      <c r="BM33" s="446"/>
      <c r="BN33" s="446"/>
      <c r="BO33" s="446"/>
      <c r="BP33" s="446"/>
      <c r="BQ33" s="446"/>
      <c r="BR33" s="446"/>
      <c r="BS33" s="446"/>
      <c r="BT33" s="446"/>
      <c r="BU33" s="446"/>
      <c r="BV33" s="328" t="s">
        <v>102</v>
      </c>
      <c r="BW33" s="328"/>
      <c r="BX33" s="328"/>
      <c r="BY33" s="328"/>
      <c r="BZ33" s="328"/>
      <c r="CA33" s="330" t="s">
        <v>77</v>
      </c>
      <c r="CB33" s="330"/>
      <c r="CC33" s="330"/>
      <c r="CD33" s="330"/>
      <c r="CE33" s="330"/>
      <c r="CF33" s="330"/>
      <c r="CG33" s="330"/>
      <c r="CH33" s="330"/>
      <c r="CI33" s="330" t="s">
        <v>151</v>
      </c>
      <c r="CJ33" s="330"/>
      <c r="CK33" s="330"/>
      <c r="CL33" s="330"/>
      <c r="CM33" s="330"/>
      <c r="CN33" s="330"/>
      <c r="CO33" s="328" t="s">
        <v>70</v>
      </c>
      <c r="CP33" s="328"/>
      <c r="CQ33" s="328"/>
      <c r="CR33" s="328"/>
      <c r="CS33" s="328"/>
      <c r="CT33" s="330" t="s">
        <v>78</v>
      </c>
      <c r="CU33" s="330"/>
      <c r="CV33" s="330"/>
      <c r="CW33" s="330"/>
      <c r="CX33" s="330"/>
      <c r="CY33" s="330"/>
      <c r="CZ33" s="330"/>
      <c r="DA33" s="330"/>
      <c r="DB33" s="330"/>
      <c r="DC33" s="330"/>
      <c r="DD33" s="330"/>
      <c r="DE33" s="330"/>
      <c r="DF33" s="330"/>
      <c r="DG33" s="485" t="s">
        <v>79</v>
      </c>
      <c r="DH33" s="485"/>
      <c r="DI33" s="485"/>
      <c r="DJ33" s="485"/>
      <c r="DK33" s="485"/>
      <c r="DL33" s="485"/>
      <c r="DM33" s="485"/>
      <c r="DN33" s="485"/>
      <c r="DO33" s="485"/>
      <c r="DP33" s="485"/>
      <c r="DQ33" s="330" t="s">
        <v>80</v>
      </c>
      <c r="DR33" s="330"/>
      <c r="DS33" s="330"/>
      <c r="DT33" s="330"/>
      <c r="DU33" s="330"/>
      <c r="DV33" s="330"/>
      <c r="DW33" s="330"/>
      <c r="DX33" s="330"/>
      <c r="DY33" s="330"/>
      <c r="DZ33" s="330"/>
      <c r="EA33" s="330"/>
      <c r="EB33" s="360"/>
      <c r="EC33" s="360"/>
      <c r="ED33" s="360"/>
      <c r="EE33" s="360"/>
      <c r="EF33" s="360"/>
      <c r="EG33" s="360"/>
      <c r="EH33" s="360"/>
      <c r="EI33" s="360"/>
      <c r="EJ33" s="360"/>
      <c r="EK33" s="360"/>
      <c r="EL33" s="360"/>
      <c r="EM33" s="360"/>
      <c r="EN33" s="360"/>
      <c r="EO33" s="360"/>
      <c r="EP33" s="360"/>
      <c r="EQ33" s="360"/>
      <c r="ER33" s="360"/>
      <c r="ES33" s="360"/>
      <c r="ET33" s="360"/>
      <c r="EU33" s="360"/>
      <c r="EV33" s="360"/>
      <c r="EW33" s="360"/>
      <c r="EX33" s="360"/>
      <c r="EY33" s="360"/>
      <c r="EZ33" s="360"/>
      <c r="FA33" s="360"/>
      <c r="FB33" s="360"/>
      <c r="FC33" s="360"/>
      <c r="FD33" s="360"/>
      <c r="FE33" s="361"/>
      <c r="FF33" s="39"/>
    </row>
    <row r="34" spans="1:162" ht="3.75" customHeight="1" x14ac:dyDescent="0.15">
      <c r="A34" s="533"/>
      <c r="B34" s="534"/>
      <c r="C34" s="336"/>
      <c r="D34" s="337"/>
      <c r="E34" s="337"/>
      <c r="F34" s="337"/>
      <c r="G34" s="337"/>
      <c r="H34" s="337"/>
      <c r="I34" s="337"/>
      <c r="J34" s="338"/>
      <c r="K34" s="101"/>
      <c r="L34" s="102"/>
      <c r="M34" s="102"/>
      <c r="N34" s="102"/>
      <c r="O34" s="103"/>
      <c r="P34" s="102"/>
      <c r="Q34" s="102"/>
      <c r="R34" s="102"/>
      <c r="S34" s="102"/>
      <c r="T34" s="102"/>
      <c r="U34" s="103"/>
      <c r="V34" s="102"/>
      <c r="W34" s="102"/>
      <c r="X34" s="102"/>
      <c r="Y34" s="102"/>
      <c r="Z34" s="102"/>
      <c r="AA34" s="104"/>
      <c r="AB34" s="102"/>
      <c r="AC34" s="102"/>
      <c r="AD34" s="102"/>
      <c r="AE34" s="102"/>
      <c r="AF34" s="102"/>
      <c r="AG34" s="105"/>
      <c r="AH34" s="102"/>
      <c r="AI34" s="102"/>
      <c r="AJ34" s="102"/>
      <c r="AK34" s="102"/>
      <c r="AL34" s="103"/>
      <c r="AM34" s="102"/>
      <c r="AN34" s="102"/>
      <c r="AO34" s="102"/>
      <c r="AP34" s="104"/>
      <c r="AQ34" s="55"/>
      <c r="AR34" s="394"/>
      <c r="AS34" s="320"/>
      <c r="AT34" s="320"/>
      <c r="AU34" s="320"/>
      <c r="AV34" s="320"/>
      <c r="AW34" s="320"/>
      <c r="AX34" s="320"/>
      <c r="AY34" s="320"/>
      <c r="AZ34" s="479"/>
      <c r="BA34" s="173"/>
      <c r="BB34" s="174"/>
      <c r="BC34" s="174"/>
      <c r="BD34" s="447"/>
      <c r="BE34" s="447"/>
      <c r="BF34" s="486"/>
      <c r="BG34" s="486"/>
      <c r="BH34" s="486"/>
      <c r="BI34" s="486"/>
      <c r="BJ34" s="486"/>
      <c r="BK34" s="486"/>
      <c r="BL34" s="447"/>
      <c r="BM34" s="447"/>
      <c r="BN34" s="447"/>
      <c r="BO34" s="447"/>
      <c r="BP34" s="447"/>
      <c r="BQ34" s="447"/>
      <c r="BR34" s="447"/>
      <c r="BS34" s="447"/>
      <c r="BT34" s="447"/>
      <c r="BU34" s="447"/>
      <c r="BV34" s="329"/>
      <c r="BW34" s="329"/>
      <c r="BX34" s="329"/>
      <c r="BY34" s="329"/>
      <c r="BZ34" s="329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29"/>
      <c r="CP34" s="329"/>
      <c r="CQ34" s="329"/>
      <c r="CR34" s="329"/>
      <c r="CS34" s="329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486"/>
      <c r="DH34" s="486"/>
      <c r="DI34" s="486"/>
      <c r="DJ34" s="486"/>
      <c r="DK34" s="486"/>
      <c r="DL34" s="486"/>
      <c r="DM34" s="486"/>
      <c r="DN34" s="486"/>
      <c r="DO34" s="486"/>
      <c r="DP34" s="486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62"/>
      <c r="EC34" s="362"/>
      <c r="ED34" s="362"/>
      <c r="EE34" s="362"/>
      <c r="EF34" s="362"/>
      <c r="EG34" s="362"/>
      <c r="EH34" s="362"/>
      <c r="EI34" s="362"/>
      <c r="EJ34" s="362"/>
      <c r="EK34" s="362"/>
      <c r="EL34" s="362"/>
      <c r="EM34" s="362"/>
      <c r="EN34" s="362"/>
      <c r="EO34" s="362"/>
      <c r="EP34" s="362"/>
      <c r="EQ34" s="362"/>
      <c r="ER34" s="362"/>
      <c r="ES34" s="362"/>
      <c r="ET34" s="362"/>
      <c r="EU34" s="362"/>
      <c r="EV34" s="362"/>
      <c r="EW34" s="362"/>
      <c r="EX34" s="362"/>
      <c r="EY34" s="362"/>
      <c r="EZ34" s="362"/>
      <c r="FA34" s="362"/>
      <c r="FB34" s="362"/>
      <c r="FC34" s="362"/>
      <c r="FD34" s="362"/>
      <c r="FE34" s="363"/>
      <c r="FF34" s="39"/>
    </row>
    <row r="35" spans="1:162" ht="18.75" customHeight="1" x14ac:dyDescent="0.15">
      <c r="A35" s="533"/>
      <c r="B35" s="534"/>
      <c r="C35" s="333"/>
      <c r="D35" s="334"/>
      <c r="E35" s="334"/>
      <c r="F35" s="334"/>
      <c r="G35" s="334"/>
      <c r="H35" s="334"/>
      <c r="I35" s="334"/>
      <c r="J35" s="335"/>
      <c r="K35" s="98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513"/>
      <c r="AB35" s="99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99"/>
      <c r="AP35" s="100"/>
      <c r="AQ35" s="55"/>
      <c r="AR35" s="394"/>
      <c r="AS35" s="320"/>
      <c r="AT35" s="320"/>
      <c r="AU35" s="320"/>
      <c r="AV35" s="320"/>
      <c r="AW35" s="320"/>
      <c r="AX35" s="320"/>
      <c r="AY35" s="320"/>
      <c r="AZ35" s="479"/>
      <c r="BA35" s="168"/>
      <c r="BB35" s="169"/>
      <c r="BC35" s="169"/>
      <c r="BD35" s="416" t="s">
        <v>148</v>
      </c>
      <c r="BE35" s="416"/>
      <c r="BF35" s="416"/>
      <c r="BG35" s="416"/>
      <c r="BH35" s="416"/>
      <c r="BI35" s="368">
        <v>100</v>
      </c>
      <c r="BJ35" s="368"/>
      <c r="BK35" s="368"/>
      <c r="BL35" s="368"/>
      <c r="BM35" s="368"/>
      <c r="BN35" s="368"/>
      <c r="BO35" s="339" t="s">
        <v>81</v>
      </c>
      <c r="BP35" s="339"/>
      <c r="BQ35" s="339"/>
      <c r="BR35" s="339"/>
      <c r="BS35" s="339"/>
      <c r="BT35" s="339"/>
      <c r="BU35" s="176"/>
      <c r="BV35" s="421" t="s">
        <v>157</v>
      </c>
      <c r="BW35" s="421"/>
      <c r="BX35" s="421"/>
      <c r="BY35" s="421"/>
      <c r="BZ35" s="421"/>
      <c r="CA35" s="421"/>
      <c r="CB35" s="421"/>
      <c r="CC35" s="421"/>
      <c r="CD35" s="421"/>
      <c r="CE35" s="355">
        <f>100-BI35</f>
        <v>0</v>
      </c>
      <c r="CF35" s="355"/>
      <c r="CG35" s="355"/>
      <c r="CH35" s="355"/>
      <c r="CI35" s="355"/>
      <c r="CJ35" s="355"/>
      <c r="CK35" s="339" t="s">
        <v>81</v>
      </c>
      <c r="CL35" s="339"/>
      <c r="CM35" s="339"/>
      <c r="CN35" s="339"/>
      <c r="CO35" s="357" t="s">
        <v>158</v>
      </c>
      <c r="CP35" s="357"/>
      <c r="CQ35" s="357"/>
      <c r="CR35" s="419"/>
      <c r="CS35" s="419"/>
      <c r="CT35" s="419"/>
      <c r="CU35" s="419"/>
      <c r="CV35" s="419"/>
      <c r="CW35" s="419"/>
      <c r="CX35" s="483" t="s">
        <v>89</v>
      </c>
      <c r="CY35" s="483"/>
      <c r="CZ35" s="483"/>
      <c r="DA35" s="483"/>
      <c r="DB35" s="487" t="s">
        <v>159</v>
      </c>
      <c r="DC35" s="488"/>
      <c r="DD35" s="488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  <c r="EO35" s="169"/>
      <c r="EP35" s="169"/>
      <c r="EQ35" s="169"/>
      <c r="ER35" s="169"/>
      <c r="ES35" s="169"/>
      <c r="ET35" s="169"/>
      <c r="EU35" s="169"/>
      <c r="EV35" s="169"/>
      <c r="EW35" s="169"/>
      <c r="EX35" s="169"/>
      <c r="EY35" s="169"/>
      <c r="EZ35" s="169"/>
      <c r="FA35" s="169"/>
      <c r="FB35" s="171"/>
      <c r="FC35" s="171"/>
      <c r="FD35" s="171"/>
      <c r="FE35" s="172"/>
      <c r="FF35" s="39"/>
    </row>
    <row r="36" spans="1:162" ht="3.75" customHeight="1" x14ac:dyDescent="0.15">
      <c r="A36" s="533"/>
      <c r="B36" s="534"/>
      <c r="C36" s="336"/>
      <c r="D36" s="337"/>
      <c r="E36" s="337"/>
      <c r="F36" s="337"/>
      <c r="G36" s="337"/>
      <c r="H36" s="337"/>
      <c r="I36" s="337"/>
      <c r="J36" s="338"/>
      <c r="K36" s="101"/>
      <c r="L36" s="102"/>
      <c r="M36" s="102"/>
      <c r="N36" s="102"/>
      <c r="O36" s="103"/>
      <c r="P36" s="102"/>
      <c r="Q36" s="102"/>
      <c r="R36" s="102"/>
      <c r="S36" s="102"/>
      <c r="T36" s="102"/>
      <c r="U36" s="103"/>
      <c r="V36" s="102"/>
      <c r="W36" s="102"/>
      <c r="X36" s="102"/>
      <c r="Y36" s="102"/>
      <c r="Z36" s="102"/>
      <c r="AA36" s="104"/>
      <c r="AB36" s="102"/>
      <c r="AC36" s="102"/>
      <c r="AD36" s="102"/>
      <c r="AE36" s="102"/>
      <c r="AF36" s="102"/>
      <c r="AG36" s="105"/>
      <c r="AH36" s="102"/>
      <c r="AI36" s="102"/>
      <c r="AJ36" s="102"/>
      <c r="AK36" s="102"/>
      <c r="AL36" s="103"/>
      <c r="AM36" s="102"/>
      <c r="AN36" s="102"/>
      <c r="AO36" s="102"/>
      <c r="AP36" s="104"/>
      <c r="AQ36" s="55"/>
      <c r="AR36" s="394"/>
      <c r="AS36" s="320"/>
      <c r="AT36" s="320"/>
      <c r="AU36" s="320"/>
      <c r="AV36" s="320"/>
      <c r="AW36" s="320"/>
      <c r="AX36" s="320"/>
      <c r="AY36" s="320"/>
      <c r="AZ36" s="479"/>
      <c r="BA36" s="173"/>
      <c r="BB36" s="174"/>
      <c r="BC36" s="174"/>
      <c r="BD36" s="359"/>
      <c r="BE36" s="359"/>
      <c r="BF36" s="359"/>
      <c r="BG36" s="359"/>
      <c r="BH36" s="359"/>
      <c r="BI36" s="369"/>
      <c r="BJ36" s="369"/>
      <c r="BK36" s="369"/>
      <c r="BL36" s="369"/>
      <c r="BM36" s="369"/>
      <c r="BN36" s="369"/>
      <c r="BO36" s="340"/>
      <c r="BP36" s="340"/>
      <c r="BQ36" s="340"/>
      <c r="BR36" s="340"/>
      <c r="BS36" s="340"/>
      <c r="BT36" s="340"/>
      <c r="BU36" s="177"/>
      <c r="BV36" s="422"/>
      <c r="BW36" s="422"/>
      <c r="BX36" s="422"/>
      <c r="BY36" s="422"/>
      <c r="BZ36" s="422"/>
      <c r="CA36" s="422"/>
      <c r="CB36" s="422"/>
      <c r="CC36" s="422"/>
      <c r="CD36" s="422"/>
      <c r="CE36" s="356"/>
      <c r="CF36" s="356"/>
      <c r="CG36" s="356"/>
      <c r="CH36" s="356"/>
      <c r="CI36" s="356"/>
      <c r="CJ36" s="356"/>
      <c r="CK36" s="340"/>
      <c r="CL36" s="340"/>
      <c r="CM36" s="340"/>
      <c r="CN36" s="340"/>
      <c r="CO36" s="327"/>
      <c r="CP36" s="327"/>
      <c r="CQ36" s="327"/>
      <c r="CR36" s="420"/>
      <c r="CS36" s="420"/>
      <c r="CT36" s="420"/>
      <c r="CU36" s="420"/>
      <c r="CV36" s="420"/>
      <c r="CW36" s="420"/>
      <c r="CX36" s="484"/>
      <c r="CY36" s="484"/>
      <c r="CZ36" s="484"/>
      <c r="DA36" s="484"/>
      <c r="DB36" s="489"/>
      <c r="DC36" s="489"/>
      <c r="DD36" s="489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4"/>
      <c r="DT36" s="174"/>
      <c r="DU36" s="174"/>
      <c r="DV36" s="174"/>
      <c r="DW36" s="174"/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4"/>
      <c r="ET36" s="174"/>
      <c r="EU36" s="174"/>
      <c r="EV36" s="174"/>
      <c r="EW36" s="174"/>
      <c r="EX36" s="174"/>
      <c r="EY36" s="174"/>
      <c r="EZ36" s="174"/>
      <c r="FA36" s="174"/>
      <c r="FB36" s="170"/>
      <c r="FC36" s="170"/>
      <c r="FD36" s="170"/>
      <c r="FE36" s="175"/>
      <c r="FF36" s="39"/>
    </row>
    <row r="37" spans="1:162" ht="18.75" customHeight="1" x14ac:dyDescent="0.15">
      <c r="A37" s="533"/>
      <c r="B37" s="534"/>
      <c r="C37" s="333"/>
      <c r="D37" s="334"/>
      <c r="E37" s="334"/>
      <c r="F37" s="334"/>
      <c r="G37" s="334"/>
      <c r="H37" s="334"/>
      <c r="I37" s="334"/>
      <c r="J37" s="335"/>
      <c r="K37" s="98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513"/>
      <c r="AB37" s="99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99"/>
      <c r="AP37" s="100"/>
      <c r="AQ37" s="55"/>
      <c r="AR37" s="394"/>
      <c r="AS37" s="320"/>
      <c r="AT37" s="320"/>
      <c r="AU37" s="320"/>
      <c r="AV37" s="320"/>
      <c r="AW37" s="320"/>
      <c r="AX37" s="320"/>
      <c r="AY37" s="320"/>
      <c r="AZ37" s="479"/>
      <c r="BA37" s="461"/>
      <c r="BB37" s="462"/>
      <c r="BC37" s="462"/>
      <c r="BD37" s="383" t="s">
        <v>82</v>
      </c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3"/>
      <c r="BU37" s="383"/>
      <c r="BV37" s="383"/>
      <c r="BW37" s="383"/>
      <c r="BX37" s="463" t="s">
        <v>140</v>
      </c>
      <c r="BY37" s="463"/>
      <c r="BZ37" s="463"/>
      <c r="CA37" s="463"/>
      <c r="CB37" s="370" t="s">
        <v>83</v>
      </c>
      <c r="CC37" s="370"/>
      <c r="CD37" s="370"/>
      <c r="CE37" s="370"/>
      <c r="CF37" s="370"/>
      <c r="CG37" s="370"/>
      <c r="CH37" s="370"/>
      <c r="CI37" s="370"/>
      <c r="CJ37" s="370"/>
      <c r="CK37" s="370"/>
      <c r="CL37" s="370"/>
      <c r="CM37" s="370"/>
      <c r="CN37" s="370"/>
      <c r="CO37" s="370"/>
      <c r="CP37" s="370"/>
      <c r="CQ37" s="370"/>
      <c r="CR37" s="370"/>
      <c r="CS37" s="370"/>
      <c r="CT37" s="370"/>
      <c r="CU37" s="370"/>
      <c r="CV37" s="370"/>
      <c r="CW37" s="370"/>
      <c r="CX37" s="370"/>
      <c r="CY37" s="370"/>
      <c r="CZ37" s="370"/>
      <c r="DA37" s="370"/>
      <c r="DB37" s="465"/>
      <c r="DC37" s="467"/>
      <c r="DD37" s="462"/>
      <c r="DE37" s="462"/>
      <c r="DF37" s="383" t="s">
        <v>84</v>
      </c>
      <c r="DG37" s="383"/>
      <c r="DH37" s="383"/>
      <c r="DI37" s="383"/>
      <c r="DJ37" s="383"/>
      <c r="DK37" s="383"/>
      <c r="DL37" s="383"/>
      <c r="DM37" s="383"/>
      <c r="DN37" s="383"/>
      <c r="DO37" s="383"/>
      <c r="DP37" s="429" t="s">
        <v>70</v>
      </c>
      <c r="DQ37" s="429"/>
      <c r="DR37" s="429"/>
      <c r="DS37" s="429"/>
      <c r="DT37" s="429"/>
      <c r="DU37" s="370" t="s">
        <v>85</v>
      </c>
      <c r="DV37" s="370"/>
      <c r="DW37" s="370"/>
      <c r="DX37" s="370"/>
      <c r="DY37" s="370"/>
      <c r="DZ37" s="370"/>
      <c r="EA37" s="370"/>
      <c r="EB37" s="429" t="s">
        <v>102</v>
      </c>
      <c r="EC37" s="429"/>
      <c r="ED37" s="429"/>
      <c r="EE37" s="429"/>
      <c r="EF37" s="429"/>
      <c r="EG37" s="370" t="s">
        <v>86</v>
      </c>
      <c r="EH37" s="370"/>
      <c r="EI37" s="370"/>
      <c r="EJ37" s="370"/>
      <c r="EK37" s="370"/>
      <c r="EL37" s="370"/>
      <c r="EM37" s="425">
        <f>IF(DP37="□",3,0)</f>
        <v>3</v>
      </c>
      <c r="EN37" s="425"/>
      <c r="EO37" s="425"/>
      <c r="EP37" s="425"/>
      <c r="EQ37" s="370" t="s">
        <v>83</v>
      </c>
      <c r="ER37" s="370"/>
      <c r="ES37" s="370"/>
      <c r="ET37" s="370"/>
      <c r="EU37" s="370"/>
      <c r="EV37" s="370"/>
      <c r="EW37" s="370"/>
      <c r="EX37" s="370"/>
      <c r="EY37" s="370"/>
      <c r="EZ37" s="370"/>
      <c r="FA37" s="370"/>
      <c r="FB37" s="370"/>
      <c r="FC37" s="370"/>
      <c r="FD37" s="370"/>
      <c r="FE37" s="427"/>
      <c r="FF37" s="39"/>
    </row>
    <row r="38" spans="1:162" ht="3.75" customHeight="1" x14ac:dyDescent="0.15">
      <c r="A38" s="533"/>
      <c r="B38" s="534"/>
      <c r="C38" s="336"/>
      <c r="D38" s="337"/>
      <c r="E38" s="337"/>
      <c r="F38" s="337"/>
      <c r="G38" s="337"/>
      <c r="H38" s="337"/>
      <c r="I38" s="337"/>
      <c r="J38" s="338"/>
      <c r="K38" s="101"/>
      <c r="L38" s="102"/>
      <c r="M38" s="102"/>
      <c r="N38" s="102"/>
      <c r="O38" s="103"/>
      <c r="P38" s="102"/>
      <c r="Q38" s="102"/>
      <c r="R38" s="102"/>
      <c r="S38" s="102"/>
      <c r="T38" s="102"/>
      <c r="U38" s="103"/>
      <c r="V38" s="102"/>
      <c r="W38" s="102"/>
      <c r="X38" s="102"/>
      <c r="Y38" s="102"/>
      <c r="Z38" s="102"/>
      <c r="AA38" s="104"/>
      <c r="AB38" s="102"/>
      <c r="AC38" s="102"/>
      <c r="AD38" s="102"/>
      <c r="AE38" s="102"/>
      <c r="AF38" s="102"/>
      <c r="AG38" s="105"/>
      <c r="AH38" s="102"/>
      <c r="AI38" s="102"/>
      <c r="AJ38" s="102"/>
      <c r="AK38" s="102"/>
      <c r="AL38" s="103"/>
      <c r="AM38" s="102"/>
      <c r="AN38" s="102"/>
      <c r="AO38" s="102"/>
      <c r="AP38" s="104"/>
      <c r="AQ38" s="55"/>
      <c r="AR38" s="443"/>
      <c r="AS38" s="444"/>
      <c r="AT38" s="444"/>
      <c r="AU38" s="444"/>
      <c r="AV38" s="444"/>
      <c r="AW38" s="444"/>
      <c r="AX38" s="444"/>
      <c r="AY38" s="444"/>
      <c r="AZ38" s="445"/>
      <c r="BA38" s="378"/>
      <c r="BB38" s="379"/>
      <c r="BC38" s="379"/>
      <c r="BD38" s="384"/>
      <c r="BE38" s="384"/>
      <c r="BF38" s="384"/>
      <c r="BG38" s="384"/>
      <c r="BH38" s="384"/>
      <c r="BI38" s="384"/>
      <c r="BJ38" s="384"/>
      <c r="BK38" s="384"/>
      <c r="BL38" s="384"/>
      <c r="BM38" s="384"/>
      <c r="BN38" s="384"/>
      <c r="BO38" s="384"/>
      <c r="BP38" s="384"/>
      <c r="BQ38" s="384"/>
      <c r="BR38" s="384"/>
      <c r="BS38" s="384"/>
      <c r="BT38" s="384"/>
      <c r="BU38" s="384"/>
      <c r="BV38" s="384"/>
      <c r="BW38" s="384"/>
      <c r="BX38" s="464"/>
      <c r="BY38" s="464"/>
      <c r="BZ38" s="464"/>
      <c r="CA38" s="464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371"/>
      <c r="CM38" s="371"/>
      <c r="CN38" s="371"/>
      <c r="CO38" s="371"/>
      <c r="CP38" s="371"/>
      <c r="CQ38" s="371"/>
      <c r="CR38" s="371"/>
      <c r="CS38" s="371"/>
      <c r="CT38" s="371"/>
      <c r="CU38" s="371"/>
      <c r="CV38" s="371"/>
      <c r="CW38" s="371"/>
      <c r="CX38" s="371"/>
      <c r="CY38" s="371"/>
      <c r="CZ38" s="371"/>
      <c r="DA38" s="371"/>
      <c r="DB38" s="466"/>
      <c r="DC38" s="468"/>
      <c r="DD38" s="379"/>
      <c r="DE38" s="379"/>
      <c r="DF38" s="384"/>
      <c r="DG38" s="384"/>
      <c r="DH38" s="384"/>
      <c r="DI38" s="384"/>
      <c r="DJ38" s="384"/>
      <c r="DK38" s="384"/>
      <c r="DL38" s="384"/>
      <c r="DM38" s="384"/>
      <c r="DN38" s="384"/>
      <c r="DO38" s="384"/>
      <c r="DP38" s="415"/>
      <c r="DQ38" s="415"/>
      <c r="DR38" s="415"/>
      <c r="DS38" s="415"/>
      <c r="DT38" s="415"/>
      <c r="DU38" s="371"/>
      <c r="DV38" s="371"/>
      <c r="DW38" s="371"/>
      <c r="DX38" s="371"/>
      <c r="DY38" s="371"/>
      <c r="DZ38" s="371"/>
      <c r="EA38" s="371"/>
      <c r="EB38" s="415"/>
      <c r="EC38" s="415"/>
      <c r="ED38" s="415"/>
      <c r="EE38" s="415"/>
      <c r="EF38" s="415"/>
      <c r="EG38" s="371"/>
      <c r="EH38" s="371"/>
      <c r="EI38" s="371"/>
      <c r="EJ38" s="371"/>
      <c r="EK38" s="371"/>
      <c r="EL38" s="371"/>
      <c r="EM38" s="426"/>
      <c r="EN38" s="426"/>
      <c r="EO38" s="426"/>
      <c r="EP38" s="426"/>
      <c r="EQ38" s="371"/>
      <c r="ER38" s="371"/>
      <c r="ES38" s="371"/>
      <c r="ET38" s="371"/>
      <c r="EU38" s="371"/>
      <c r="EV38" s="371"/>
      <c r="EW38" s="371"/>
      <c r="EX38" s="371"/>
      <c r="EY38" s="371"/>
      <c r="EZ38" s="371"/>
      <c r="FA38" s="371"/>
      <c r="FB38" s="371"/>
      <c r="FC38" s="371"/>
      <c r="FD38" s="371"/>
      <c r="FE38" s="428"/>
      <c r="FF38" s="39"/>
    </row>
    <row r="39" spans="1:162" ht="18.75" customHeight="1" x14ac:dyDescent="0.15">
      <c r="A39" s="533"/>
      <c r="B39" s="534"/>
      <c r="C39" s="333"/>
      <c r="D39" s="334"/>
      <c r="E39" s="334"/>
      <c r="F39" s="334"/>
      <c r="G39" s="334"/>
      <c r="H39" s="334"/>
      <c r="I39" s="334"/>
      <c r="J39" s="335"/>
      <c r="K39" s="98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513"/>
      <c r="AB39" s="99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99"/>
      <c r="AP39" s="100"/>
      <c r="AQ39" s="55"/>
      <c r="AR39" s="490" t="s">
        <v>134</v>
      </c>
      <c r="AS39" s="522"/>
      <c r="AT39" s="522"/>
      <c r="AU39" s="522"/>
      <c r="AV39" s="522"/>
      <c r="AW39" s="522"/>
      <c r="AX39" s="522"/>
      <c r="AY39" s="522"/>
      <c r="AZ39" s="523"/>
      <c r="BA39" s="376"/>
      <c r="BB39" s="377"/>
      <c r="BC39" s="377"/>
      <c r="BD39" s="525" t="s">
        <v>199</v>
      </c>
      <c r="BE39" s="525"/>
      <c r="BF39" s="525"/>
      <c r="BG39" s="525"/>
      <c r="BH39" s="525"/>
      <c r="BI39" s="525"/>
      <c r="BJ39" s="525"/>
      <c r="BK39" s="525"/>
      <c r="BL39" s="382" t="s">
        <v>87</v>
      </c>
      <c r="BM39" s="382"/>
      <c r="BN39" s="382"/>
      <c r="BO39" s="382"/>
      <c r="BP39" s="438" t="s">
        <v>160</v>
      </c>
      <c r="BQ39" s="438"/>
      <c r="BR39" s="438"/>
      <c r="BS39" s="438"/>
      <c r="BT39" s="438"/>
      <c r="BU39" s="438"/>
      <c r="BV39" s="330" t="s">
        <v>88</v>
      </c>
      <c r="BW39" s="330"/>
      <c r="BX39" s="330"/>
      <c r="BY39" s="330"/>
      <c r="BZ39" s="438" t="s">
        <v>161</v>
      </c>
      <c r="CA39" s="438"/>
      <c r="CB39" s="438"/>
      <c r="CC39" s="438"/>
      <c r="CD39" s="438"/>
      <c r="CE39" s="438"/>
      <c r="CF39" s="330" t="s">
        <v>89</v>
      </c>
      <c r="CG39" s="330"/>
      <c r="CH39" s="330"/>
      <c r="CI39" s="330"/>
      <c r="CJ39" s="392" t="s">
        <v>90</v>
      </c>
      <c r="CK39" s="392"/>
      <c r="CL39" s="392"/>
      <c r="CM39" s="392"/>
      <c r="CN39" s="392"/>
      <c r="CO39" s="392"/>
      <c r="CP39" s="481" t="s">
        <v>199</v>
      </c>
      <c r="CQ39" s="481"/>
      <c r="CR39" s="481"/>
      <c r="CS39" s="481"/>
      <c r="CT39" s="481"/>
      <c r="CU39" s="481"/>
      <c r="CV39" s="481"/>
      <c r="CW39" s="481"/>
      <c r="CX39" s="481"/>
      <c r="CY39" s="481"/>
      <c r="CZ39" s="481"/>
      <c r="DA39" s="481"/>
      <c r="DB39" s="382" t="s">
        <v>87</v>
      </c>
      <c r="DC39" s="382"/>
      <c r="DD39" s="382"/>
      <c r="DE39" s="382"/>
      <c r="DF39" s="438" t="s">
        <v>200</v>
      </c>
      <c r="DG39" s="438"/>
      <c r="DH39" s="438"/>
      <c r="DI39" s="438"/>
      <c r="DJ39" s="438"/>
      <c r="DK39" s="438"/>
      <c r="DL39" s="330" t="s">
        <v>88</v>
      </c>
      <c r="DM39" s="330"/>
      <c r="DN39" s="330"/>
      <c r="DO39" s="330"/>
      <c r="DP39" s="438" t="s">
        <v>162</v>
      </c>
      <c r="DQ39" s="438"/>
      <c r="DR39" s="438"/>
      <c r="DS39" s="438"/>
      <c r="DT39" s="438"/>
      <c r="DU39" s="438"/>
      <c r="DV39" s="330" t="s">
        <v>89</v>
      </c>
      <c r="DW39" s="330"/>
      <c r="DX39" s="330"/>
      <c r="DY39" s="330"/>
      <c r="DZ39" s="411"/>
      <c r="EA39" s="411"/>
      <c r="EB39" s="411"/>
      <c r="EC39" s="411"/>
      <c r="ED39" s="411"/>
      <c r="EE39" s="411"/>
      <c r="EF39" s="411"/>
      <c r="EG39" s="411"/>
      <c r="EH39" s="411"/>
      <c r="EI39" s="411"/>
      <c r="EJ39" s="411"/>
      <c r="EK39" s="411"/>
      <c r="EL39" s="411"/>
      <c r="EM39" s="411"/>
      <c r="EN39" s="411"/>
      <c r="EO39" s="411"/>
      <c r="EP39" s="411"/>
      <c r="EQ39" s="411"/>
      <c r="ER39" s="411"/>
      <c r="ES39" s="411"/>
      <c r="ET39" s="411"/>
      <c r="EU39" s="411"/>
      <c r="EV39" s="411"/>
      <c r="EW39" s="411"/>
      <c r="EX39" s="411"/>
      <c r="EY39" s="411"/>
      <c r="EZ39" s="411"/>
      <c r="FA39" s="411"/>
      <c r="FB39" s="411"/>
      <c r="FC39" s="411"/>
      <c r="FD39" s="411"/>
      <c r="FE39" s="412"/>
      <c r="FF39" s="39"/>
    </row>
    <row r="40" spans="1:162" ht="3.75" customHeight="1" x14ac:dyDescent="0.15">
      <c r="A40" s="533"/>
      <c r="B40" s="534"/>
      <c r="C40" s="336"/>
      <c r="D40" s="337"/>
      <c r="E40" s="337"/>
      <c r="F40" s="337"/>
      <c r="G40" s="337"/>
      <c r="H40" s="337"/>
      <c r="I40" s="337"/>
      <c r="J40" s="338"/>
      <c r="K40" s="101"/>
      <c r="L40" s="102"/>
      <c r="M40" s="102"/>
      <c r="N40" s="102"/>
      <c r="O40" s="103"/>
      <c r="P40" s="102"/>
      <c r="Q40" s="102"/>
      <c r="R40" s="102"/>
      <c r="S40" s="102"/>
      <c r="T40" s="102"/>
      <c r="U40" s="103"/>
      <c r="V40" s="102"/>
      <c r="W40" s="102"/>
      <c r="X40" s="102"/>
      <c r="Y40" s="102"/>
      <c r="Z40" s="102"/>
      <c r="AA40" s="104"/>
      <c r="AB40" s="102"/>
      <c r="AC40" s="102"/>
      <c r="AD40" s="102"/>
      <c r="AE40" s="102"/>
      <c r="AF40" s="102"/>
      <c r="AG40" s="105"/>
      <c r="AH40" s="102"/>
      <c r="AI40" s="102"/>
      <c r="AJ40" s="102"/>
      <c r="AK40" s="102"/>
      <c r="AL40" s="103"/>
      <c r="AM40" s="102"/>
      <c r="AN40" s="102"/>
      <c r="AO40" s="102"/>
      <c r="AP40" s="104"/>
      <c r="AQ40" s="55"/>
      <c r="AR40" s="524"/>
      <c r="AS40" s="522"/>
      <c r="AT40" s="522"/>
      <c r="AU40" s="522"/>
      <c r="AV40" s="522"/>
      <c r="AW40" s="522"/>
      <c r="AX40" s="522"/>
      <c r="AY40" s="522"/>
      <c r="AZ40" s="523"/>
      <c r="BA40" s="378"/>
      <c r="BB40" s="379"/>
      <c r="BC40" s="379"/>
      <c r="BD40" s="526"/>
      <c r="BE40" s="526"/>
      <c r="BF40" s="526"/>
      <c r="BG40" s="526"/>
      <c r="BH40" s="526"/>
      <c r="BI40" s="526"/>
      <c r="BJ40" s="526"/>
      <c r="BK40" s="526"/>
      <c r="BL40" s="384"/>
      <c r="BM40" s="384"/>
      <c r="BN40" s="384"/>
      <c r="BO40" s="384"/>
      <c r="BP40" s="439"/>
      <c r="BQ40" s="439"/>
      <c r="BR40" s="439"/>
      <c r="BS40" s="439"/>
      <c r="BT40" s="439"/>
      <c r="BU40" s="439"/>
      <c r="BV40" s="371"/>
      <c r="BW40" s="371"/>
      <c r="BX40" s="371"/>
      <c r="BY40" s="371"/>
      <c r="BZ40" s="439"/>
      <c r="CA40" s="439"/>
      <c r="CB40" s="439"/>
      <c r="CC40" s="439"/>
      <c r="CD40" s="439"/>
      <c r="CE40" s="439"/>
      <c r="CF40" s="371"/>
      <c r="CG40" s="371"/>
      <c r="CH40" s="371"/>
      <c r="CI40" s="371"/>
      <c r="CJ40" s="398"/>
      <c r="CK40" s="398"/>
      <c r="CL40" s="398"/>
      <c r="CM40" s="398"/>
      <c r="CN40" s="398"/>
      <c r="CO40" s="398"/>
      <c r="CP40" s="482"/>
      <c r="CQ40" s="482"/>
      <c r="CR40" s="482"/>
      <c r="CS40" s="482"/>
      <c r="CT40" s="482"/>
      <c r="CU40" s="482"/>
      <c r="CV40" s="482"/>
      <c r="CW40" s="482"/>
      <c r="CX40" s="482"/>
      <c r="CY40" s="482"/>
      <c r="CZ40" s="482"/>
      <c r="DA40" s="482"/>
      <c r="DB40" s="384"/>
      <c r="DC40" s="384"/>
      <c r="DD40" s="384"/>
      <c r="DE40" s="384"/>
      <c r="DF40" s="439"/>
      <c r="DG40" s="439"/>
      <c r="DH40" s="439"/>
      <c r="DI40" s="439"/>
      <c r="DJ40" s="439"/>
      <c r="DK40" s="439"/>
      <c r="DL40" s="371"/>
      <c r="DM40" s="371"/>
      <c r="DN40" s="371"/>
      <c r="DO40" s="371"/>
      <c r="DP40" s="439"/>
      <c r="DQ40" s="439"/>
      <c r="DR40" s="439"/>
      <c r="DS40" s="439"/>
      <c r="DT40" s="439"/>
      <c r="DU40" s="439"/>
      <c r="DV40" s="371"/>
      <c r="DW40" s="371"/>
      <c r="DX40" s="371"/>
      <c r="DY40" s="371"/>
      <c r="DZ40" s="432"/>
      <c r="EA40" s="432"/>
      <c r="EB40" s="432"/>
      <c r="EC40" s="432"/>
      <c r="ED40" s="432"/>
      <c r="EE40" s="432"/>
      <c r="EF40" s="432"/>
      <c r="EG40" s="432"/>
      <c r="EH40" s="432"/>
      <c r="EI40" s="432"/>
      <c r="EJ40" s="432"/>
      <c r="EK40" s="432"/>
      <c r="EL40" s="432"/>
      <c r="EM40" s="432"/>
      <c r="EN40" s="432"/>
      <c r="EO40" s="432"/>
      <c r="EP40" s="432"/>
      <c r="EQ40" s="432"/>
      <c r="ER40" s="432"/>
      <c r="ES40" s="432"/>
      <c r="ET40" s="432"/>
      <c r="EU40" s="432"/>
      <c r="EV40" s="432"/>
      <c r="EW40" s="432"/>
      <c r="EX40" s="432"/>
      <c r="EY40" s="432"/>
      <c r="EZ40" s="432"/>
      <c r="FA40" s="432"/>
      <c r="FB40" s="432"/>
      <c r="FC40" s="432"/>
      <c r="FD40" s="432"/>
      <c r="FE40" s="433"/>
      <c r="FF40" s="39"/>
    </row>
    <row r="41" spans="1:162" ht="18.75" customHeight="1" x14ac:dyDescent="0.15">
      <c r="A41" s="533"/>
      <c r="B41" s="534"/>
      <c r="C41" s="391" t="s">
        <v>45</v>
      </c>
      <c r="D41" s="392"/>
      <c r="E41" s="392"/>
      <c r="F41" s="392"/>
      <c r="G41" s="392"/>
      <c r="H41" s="392"/>
      <c r="I41" s="411"/>
      <c r="J41" s="412"/>
      <c r="K41" s="98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513"/>
      <c r="AB41" s="99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99"/>
      <c r="AP41" s="100"/>
      <c r="AQ41" s="55"/>
      <c r="AR41" s="490" t="s">
        <v>46</v>
      </c>
      <c r="AS41" s="491"/>
      <c r="AT41" s="491"/>
      <c r="AU41" s="491"/>
      <c r="AV41" s="491"/>
      <c r="AW41" s="491"/>
      <c r="AX41" s="491"/>
      <c r="AY41" s="491"/>
      <c r="AZ41" s="492"/>
      <c r="BA41" s="376"/>
      <c r="BB41" s="377"/>
      <c r="BC41" s="377"/>
      <c r="BD41" s="328" t="s">
        <v>70</v>
      </c>
      <c r="BE41" s="382" t="s">
        <v>91</v>
      </c>
      <c r="BF41" s="382"/>
      <c r="BG41" s="382"/>
      <c r="BH41" s="382"/>
      <c r="BI41" s="382"/>
      <c r="BJ41" s="382"/>
      <c r="BK41" s="382"/>
      <c r="BL41" s="382"/>
      <c r="BM41" s="382"/>
      <c r="BN41" s="382"/>
      <c r="BO41" s="382"/>
      <c r="BP41" s="382"/>
      <c r="BQ41" s="382"/>
      <c r="BR41" s="382"/>
      <c r="BS41" s="382"/>
      <c r="BT41" s="328" t="s">
        <v>70</v>
      </c>
      <c r="BU41" s="328"/>
      <c r="BV41" s="328"/>
      <c r="BW41" s="328"/>
      <c r="BX41" s="328"/>
      <c r="BY41" s="382" t="s">
        <v>92</v>
      </c>
      <c r="BZ41" s="382"/>
      <c r="CA41" s="382"/>
      <c r="CB41" s="382"/>
      <c r="CC41" s="382"/>
      <c r="CD41" s="382"/>
      <c r="CE41" s="382"/>
      <c r="CF41" s="382"/>
      <c r="CG41" s="382"/>
      <c r="CH41" s="382"/>
      <c r="CI41" s="382"/>
      <c r="CJ41" s="382"/>
      <c r="CK41" s="382"/>
      <c r="CL41" s="382"/>
      <c r="CM41" s="382"/>
      <c r="CN41" s="328" t="s">
        <v>70</v>
      </c>
      <c r="CO41" s="328"/>
      <c r="CP41" s="328"/>
      <c r="CQ41" s="328"/>
      <c r="CR41" s="328"/>
      <c r="CS41" s="382" t="s">
        <v>93</v>
      </c>
      <c r="CT41" s="382"/>
      <c r="CU41" s="382"/>
      <c r="CV41" s="382"/>
      <c r="CW41" s="382"/>
      <c r="CX41" s="382"/>
      <c r="CY41" s="382"/>
      <c r="CZ41" s="382"/>
      <c r="DA41" s="382"/>
      <c r="DB41" s="382"/>
      <c r="DC41" s="382"/>
      <c r="DD41" s="382"/>
      <c r="DE41" s="382"/>
      <c r="DF41" s="382"/>
      <c r="DG41" s="382"/>
      <c r="DH41" s="328" t="s">
        <v>70</v>
      </c>
      <c r="DI41" s="328"/>
      <c r="DJ41" s="328"/>
      <c r="DK41" s="328"/>
      <c r="DL41" s="328"/>
      <c r="DM41" s="382" t="s">
        <v>94</v>
      </c>
      <c r="DN41" s="382"/>
      <c r="DO41" s="382"/>
      <c r="DP41" s="382"/>
      <c r="DQ41" s="382"/>
      <c r="DR41" s="382"/>
      <c r="DS41" s="382"/>
      <c r="DT41" s="382"/>
      <c r="DU41" s="382"/>
      <c r="DV41" s="382"/>
      <c r="DW41" s="382"/>
      <c r="DX41" s="382"/>
      <c r="DY41" s="382"/>
      <c r="DZ41" s="382"/>
      <c r="EA41" s="382"/>
      <c r="EB41" s="434"/>
      <c r="EC41" s="434"/>
      <c r="ED41" s="434"/>
      <c r="EE41" s="434"/>
      <c r="EF41" s="434"/>
      <c r="EG41" s="434"/>
      <c r="EH41" s="434"/>
      <c r="EI41" s="434"/>
      <c r="EJ41" s="434"/>
      <c r="EK41" s="434"/>
      <c r="EL41" s="434"/>
      <c r="EM41" s="434"/>
      <c r="EN41" s="434"/>
      <c r="EO41" s="434"/>
      <c r="EP41" s="434"/>
      <c r="EQ41" s="434"/>
      <c r="ER41" s="434"/>
      <c r="ES41" s="434"/>
      <c r="ET41" s="434"/>
      <c r="EU41" s="434"/>
      <c r="EV41" s="434"/>
      <c r="EW41" s="434"/>
      <c r="EX41" s="434"/>
      <c r="EY41" s="434"/>
      <c r="EZ41" s="434"/>
      <c r="FA41" s="434"/>
      <c r="FB41" s="434"/>
      <c r="FC41" s="434"/>
      <c r="FD41" s="434"/>
      <c r="FE41" s="435"/>
      <c r="FF41" s="39"/>
    </row>
    <row r="42" spans="1:162" ht="3.75" customHeight="1" x14ac:dyDescent="0.15">
      <c r="A42" s="535"/>
      <c r="B42" s="536"/>
      <c r="C42" s="397"/>
      <c r="D42" s="398"/>
      <c r="E42" s="398"/>
      <c r="F42" s="398"/>
      <c r="G42" s="398"/>
      <c r="H42" s="398"/>
      <c r="I42" s="432"/>
      <c r="J42" s="433"/>
      <c r="K42" s="101"/>
      <c r="L42" s="102"/>
      <c r="M42" s="102"/>
      <c r="N42" s="102"/>
      <c r="O42" s="103"/>
      <c r="P42" s="102"/>
      <c r="Q42" s="102"/>
      <c r="R42" s="102"/>
      <c r="S42" s="102"/>
      <c r="T42" s="102"/>
      <c r="U42" s="103"/>
      <c r="V42" s="102"/>
      <c r="W42" s="102"/>
      <c r="X42" s="102"/>
      <c r="Y42" s="102"/>
      <c r="Z42" s="102"/>
      <c r="AA42" s="104"/>
      <c r="AB42" s="102"/>
      <c r="AC42" s="102"/>
      <c r="AD42" s="102"/>
      <c r="AE42" s="102"/>
      <c r="AF42" s="102"/>
      <c r="AG42" s="105"/>
      <c r="AH42" s="102"/>
      <c r="AI42" s="102"/>
      <c r="AJ42" s="102"/>
      <c r="AK42" s="102"/>
      <c r="AL42" s="103"/>
      <c r="AM42" s="102"/>
      <c r="AN42" s="102"/>
      <c r="AO42" s="102"/>
      <c r="AP42" s="104"/>
      <c r="AQ42" s="55"/>
      <c r="AR42" s="493"/>
      <c r="AS42" s="491"/>
      <c r="AT42" s="491"/>
      <c r="AU42" s="491"/>
      <c r="AV42" s="491"/>
      <c r="AW42" s="491"/>
      <c r="AX42" s="491"/>
      <c r="AY42" s="491"/>
      <c r="AZ42" s="492"/>
      <c r="BA42" s="378"/>
      <c r="BB42" s="379"/>
      <c r="BC42" s="379"/>
      <c r="BD42" s="415"/>
      <c r="BE42" s="384"/>
      <c r="BF42" s="384"/>
      <c r="BG42" s="384"/>
      <c r="BH42" s="384"/>
      <c r="BI42" s="384"/>
      <c r="BJ42" s="384"/>
      <c r="BK42" s="384"/>
      <c r="BL42" s="384"/>
      <c r="BM42" s="384"/>
      <c r="BN42" s="384"/>
      <c r="BO42" s="384"/>
      <c r="BP42" s="384"/>
      <c r="BQ42" s="384"/>
      <c r="BR42" s="384"/>
      <c r="BS42" s="384"/>
      <c r="BT42" s="415"/>
      <c r="BU42" s="415"/>
      <c r="BV42" s="415"/>
      <c r="BW42" s="415"/>
      <c r="BX42" s="415"/>
      <c r="BY42" s="384"/>
      <c r="BZ42" s="384"/>
      <c r="CA42" s="384"/>
      <c r="CB42" s="384"/>
      <c r="CC42" s="384"/>
      <c r="CD42" s="384"/>
      <c r="CE42" s="384"/>
      <c r="CF42" s="384"/>
      <c r="CG42" s="384"/>
      <c r="CH42" s="384"/>
      <c r="CI42" s="384"/>
      <c r="CJ42" s="384"/>
      <c r="CK42" s="384"/>
      <c r="CL42" s="384"/>
      <c r="CM42" s="384"/>
      <c r="CN42" s="415"/>
      <c r="CO42" s="415"/>
      <c r="CP42" s="415"/>
      <c r="CQ42" s="415"/>
      <c r="CR42" s="415"/>
      <c r="CS42" s="384"/>
      <c r="CT42" s="384"/>
      <c r="CU42" s="384"/>
      <c r="CV42" s="384"/>
      <c r="CW42" s="384"/>
      <c r="CX42" s="384"/>
      <c r="CY42" s="384"/>
      <c r="CZ42" s="384"/>
      <c r="DA42" s="384"/>
      <c r="DB42" s="384"/>
      <c r="DC42" s="384"/>
      <c r="DD42" s="384"/>
      <c r="DE42" s="384"/>
      <c r="DF42" s="384"/>
      <c r="DG42" s="384"/>
      <c r="DH42" s="415"/>
      <c r="DI42" s="415"/>
      <c r="DJ42" s="415"/>
      <c r="DK42" s="415"/>
      <c r="DL42" s="415"/>
      <c r="DM42" s="384"/>
      <c r="DN42" s="384"/>
      <c r="DO42" s="384"/>
      <c r="DP42" s="384"/>
      <c r="DQ42" s="384"/>
      <c r="DR42" s="384"/>
      <c r="DS42" s="384"/>
      <c r="DT42" s="384"/>
      <c r="DU42" s="384"/>
      <c r="DV42" s="384"/>
      <c r="DW42" s="384"/>
      <c r="DX42" s="384"/>
      <c r="DY42" s="384"/>
      <c r="DZ42" s="384"/>
      <c r="EA42" s="384"/>
      <c r="EB42" s="436"/>
      <c r="EC42" s="436"/>
      <c r="ED42" s="436"/>
      <c r="EE42" s="436"/>
      <c r="EF42" s="436"/>
      <c r="EG42" s="436"/>
      <c r="EH42" s="436"/>
      <c r="EI42" s="436"/>
      <c r="EJ42" s="436"/>
      <c r="EK42" s="436"/>
      <c r="EL42" s="436"/>
      <c r="EM42" s="436"/>
      <c r="EN42" s="436"/>
      <c r="EO42" s="436"/>
      <c r="EP42" s="436"/>
      <c r="EQ42" s="436"/>
      <c r="ER42" s="436"/>
      <c r="ES42" s="436"/>
      <c r="ET42" s="436"/>
      <c r="EU42" s="436"/>
      <c r="EV42" s="436"/>
      <c r="EW42" s="436"/>
      <c r="EX42" s="436"/>
      <c r="EY42" s="436"/>
      <c r="EZ42" s="436"/>
      <c r="FA42" s="436"/>
      <c r="FB42" s="436"/>
      <c r="FC42" s="436"/>
      <c r="FD42" s="436"/>
      <c r="FE42" s="437"/>
      <c r="FF42" s="39"/>
    </row>
    <row r="43" spans="1:162" ht="3.75" customHeight="1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</row>
    <row r="44" spans="1:162" ht="15" customHeight="1" x14ac:dyDescent="0.15">
      <c r="A44" s="494" t="s">
        <v>131</v>
      </c>
      <c r="B44" s="495"/>
      <c r="C44" s="495"/>
      <c r="D44" s="495"/>
      <c r="E44" s="495"/>
      <c r="F44" s="496"/>
      <c r="G44" s="494" t="s">
        <v>129</v>
      </c>
      <c r="H44" s="503"/>
      <c r="I44" s="503"/>
      <c r="J44" s="411"/>
      <c r="K44" s="411"/>
      <c r="L44" s="411"/>
      <c r="M44" s="411"/>
      <c r="N44" s="411"/>
      <c r="O44" s="411"/>
      <c r="P44" s="411"/>
      <c r="Q44" s="411"/>
      <c r="R44" s="412"/>
      <c r="S44" s="494" t="s">
        <v>130</v>
      </c>
      <c r="T44" s="503"/>
      <c r="U44" s="503"/>
      <c r="V44" s="411"/>
      <c r="W44" s="411"/>
      <c r="X44" s="411"/>
      <c r="Y44" s="411"/>
      <c r="Z44" s="411"/>
      <c r="AA44" s="411"/>
      <c r="AB44" s="411"/>
      <c r="AC44" s="411"/>
      <c r="AD44" s="412"/>
      <c r="AE44" s="494" t="s">
        <v>6</v>
      </c>
      <c r="AF44" s="411"/>
      <c r="AG44" s="411"/>
      <c r="AH44" s="411"/>
      <c r="AI44" s="411"/>
      <c r="AJ44" s="411"/>
      <c r="AK44" s="411"/>
      <c r="AL44" s="411"/>
      <c r="AM44" s="411"/>
      <c r="AN44" s="411"/>
      <c r="AO44" s="412"/>
      <c r="AP44" s="509"/>
      <c r="AQ44" s="411"/>
      <c r="AR44" s="411"/>
      <c r="AS44" s="411"/>
      <c r="AT44" s="411"/>
      <c r="AU44" s="411"/>
      <c r="AV44" s="412"/>
      <c r="AW44" s="510" t="s">
        <v>47</v>
      </c>
      <c r="AX44" s="37" t="s">
        <v>102</v>
      </c>
      <c r="AY44" s="458" t="s">
        <v>133</v>
      </c>
      <c r="AZ44" s="458"/>
      <c r="BA44" s="458"/>
      <c r="BB44" s="458"/>
      <c r="BC44" s="458"/>
      <c r="BD44" s="458"/>
      <c r="BE44" s="458"/>
      <c r="BF44" s="458"/>
      <c r="BG44" s="458"/>
      <c r="BH44" s="458"/>
      <c r="BI44" s="458"/>
      <c r="BJ44" s="458"/>
      <c r="BK44" s="458"/>
      <c r="BL44" s="458"/>
      <c r="BM44" s="458"/>
      <c r="BN44" s="458"/>
      <c r="BO44" s="458"/>
      <c r="BP44" s="458"/>
      <c r="BQ44" s="458"/>
      <c r="BR44" s="458"/>
      <c r="BS44" s="458"/>
      <c r="BT44" s="458"/>
      <c r="BU44" s="458"/>
      <c r="BV44" s="458"/>
      <c r="BW44" s="458"/>
      <c r="BX44" s="458"/>
      <c r="BY44" s="458"/>
      <c r="BZ44" s="458"/>
      <c r="CA44" s="458"/>
      <c r="CB44" s="458"/>
      <c r="CC44" s="458"/>
      <c r="CD44" s="458"/>
      <c r="CE44" s="458"/>
      <c r="CF44" s="458"/>
      <c r="CG44" s="458"/>
      <c r="CH44" s="458"/>
      <c r="CI44" s="458"/>
      <c r="CJ44" s="458"/>
      <c r="CK44" s="458"/>
      <c r="CL44" s="458"/>
      <c r="CM44" s="458"/>
      <c r="CN44" s="458"/>
      <c r="CO44" s="458"/>
      <c r="CP44" s="458"/>
      <c r="CQ44" s="458"/>
      <c r="CR44" s="458"/>
      <c r="CS44" s="458"/>
      <c r="CT44" s="458"/>
      <c r="CU44" s="458"/>
      <c r="CV44" s="458"/>
      <c r="CW44" s="458"/>
      <c r="CX44" s="458"/>
      <c r="CY44" s="458"/>
      <c r="CZ44" s="458"/>
      <c r="DA44" s="458"/>
      <c r="DB44" s="458"/>
      <c r="DC44" s="458"/>
      <c r="DD44" s="458"/>
      <c r="DE44" s="459"/>
      <c r="DF44" s="98" t="s">
        <v>48</v>
      </c>
      <c r="DG44" s="99"/>
      <c r="DH44" s="99"/>
      <c r="DI44" s="99"/>
      <c r="DJ44" s="99"/>
      <c r="DK44" s="99"/>
      <c r="DL44" s="99"/>
      <c r="DM44" s="520"/>
      <c r="DN44" s="520"/>
      <c r="DO44" s="520"/>
      <c r="DP44" s="520"/>
      <c r="DQ44" s="520"/>
      <c r="DR44" s="520"/>
      <c r="DS44" s="520"/>
      <c r="DT44" s="520"/>
      <c r="DU44" s="520"/>
      <c r="DV44" s="520"/>
      <c r="DW44" s="520"/>
      <c r="DX44" s="520"/>
      <c r="DY44" s="520"/>
      <c r="DZ44" s="520"/>
      <c r="EA44" s="520"/>
      <c r="EB44" s="520"/>
      <c r="EC44" s="520"/>
      <c r="ED44" s="520"/>
      <c r="EE44" s="520"/>
      <c r="EF44" s="520"/>
      <c r="EG44" s="520"/>
      <c r="EH44" s="520"/>
      <c r="EI44" s="520"/>
      <c r="EJ44" s="520"/>
      <c r="EK44" s="520"/>
      <c r="EL44" s="520"/>
      <c r="EM44" s="520"/>
      <c r="EN44" s="520"/>
      <c r="EO44" s="520"/>
      <c r="EP44" s="520"/>
      <c r="EQ44" s="520"/>
      <c r="ER44" s="520"/>
      <c r="ES44" s="520"/>
      <c r="ET44" s="520"/>
      <c r="EU44" s="520"/>
      <c r="EV44" s="520"/>
      <c r="EW44" s="520"/>
      <c r="EX44" s="520"/>
      <c r="EY44" s="520"/>
      <c r="EZ44" s="520"/>
      <c r="FA44" s="520"/>
      <c r="FB44" s="520"/>
      <c r="FC44" s="520"/>
      <c r="FD44" s="520"/>
      <c r="FE44" s="521"/>
      <c r="FF44" s="40"/>
    </row>
    <row r="45" spans="1:162" ht="15" customHeight="1" x14ac:dyDescent="0.15">
      <c r="A45" s="497"/>
      <c r="B45" s="498"/>
      <c r="C45" s="498"/>
      <c r="D45" s="498"/>
      <c r="E45" s="498"/>
      <c r="F45" s="499"/>
      <c r="G45" s="504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6"/>
      <c r="S45" s="504"/>
      <c r="T45" s="505"/>
      <c r="U45" s="505"/>
      <c r="V45" s="505"/>
      <c r="W45" s="505"/>
      <c r="X45" s="505"/>
      <c r="Y45" s="505"/>
      <c r="Z45" s="505"/>
      <c r="AA45" s="505"/>
      <c r="AB45" s="505"/>
      <c r="AC45" s="505"/>
      <c r="AD45" s="506"/>
      <c r="AE45" s="504"/>
      <c r="AF45" s="508"/>
      <c r="AG45" s="508"/>
      <c r="AH45" s="508"/>
      <c r="AI45" s="508"/>
      <c r="AJ45" s="508"/>
      <c r="AK45" s="508"/>
      <c r="AL45" s="508"/>
      <c r="AM45" s="508"/>
      <c r="AN45" s="508"/>
      <c r="AO45" s="506"/>
      <c r="AP45" s="504"/>
      <c r="AQ45" s="505"/>
      <c r="AR45" s="505"/>
      <c r="AS45" s="505"/>
      <c r="AT45" s="505"/>
      <c r="AU45" s="505"/>
      <c r="AV45" s="506"/>
      <c r="AW45" s="511"/>
      <c r="AX45" s="49" t="s">
        <v>102</v>
      </c>
      <c r="AY45" s="527" t="s">
        <v>207</v>
      </c>
      <c r="AZ45" s="527"/>
      <c r="BA45" s="527"/>
      <c r="BB45" s="527"/>
      <c r="BC45" s="527"/>
      <c r="BD45" s="527"/>
      <c r="BE45" s="527"/>
      <c r="BF45" s="527"/>
      <c r="BG45" s="527"/>
      <c r="BH45" s="527"/>
      <c r="BI45" s="527"/>
      <c r="BJ45" s="527"/>
      <c r="BK45" s="527"/>
      <c r="BL45" s="527"/>
      <c r="BM45" s="527"/>
      <c r="BN45" s="527"/>
      <c r="BO45" s="527"/>
      <c r="BP45" s="527"/>
      <c r="BQ45" s="527"/>
      <c r="BR45" s="527"/>
      <c r="BS45" s="527"/>
      <c r="BT45" s="527"/>
      <c r="BU45" s="527"/>
      <c r="BV45" s="527"/>
      <c r="BW45" s="527"/>
      <c r="BX45" s="527"/>
      <c r="BY45" s="527"/>
      <c r="BZ45" s="527"/>
      <c r="CA45" s="527"/>
      <c r="CB45" s="527"/>
      <c r="CC45" s="527"/>
      <c r="CD45" s="527"/>
      <c r="CE45" s="527"/>
      <c r="CF45" s="527"/>
      <c r="CG45" s="527"/>
      <c r="CH45" s="527"/>
      <c r="CI45" s="527"/>
      <c r="CJ45" s="527"/>
      <c r="CK45" s="527"/>
      <c r="CL45" s="527"/>
      <c r="CM45" s="527"/>
      <c r="CN45" s="527"/>
      <c r="CO45" s="527"/>
      <c r="CP45" s="527"/>
      <c r="CQ45" s="527"/>
      <c r="CR45" s="527"/>
      <c r="CS45" s="527"/>
      <c r="CT45" s="527"/>
      <c r="CU45" s="527"/>
      <c r="CV45" s="527"/>
      <c r="CW45" s="527"/>
      <c r="CX45" s="527"/>
      <c r="CY45" s="527"/>
      <c r="CZ45" s="527"/>
      <c r="DA45" s="527"/>
      <c r="DB45" s="527"/>
      <c r="DC45" s="527"/>
      <c r="DD45" s="527"/>
      <c r="DE45" s="528"/>
      <c r="DF45" s="514"/>
      <c r="DG45" s="515"/>
      <c r="DH45" s="515"/>
      <c r="DI45" s="515"/>
      <c r="DJ45" s="515"/>
      <c r="DK45" s="515"/>
      <c r="DL45" s="515"/>
      <c r="DM45" s="515"/>
      <c r="DN45" s="515"/>
      <c r="DO45" s="515"/>
      <c r="DP45" s="515"/>
      <c r="DQ45" s="515"/>
      <c r="DR45" s="515"/>
      <c r="DS45" s="515"/>
      <c r="DT45" s="515"/>
      <c r="DU45" s="515"/>
      <c r="DV45" s="515"/>
      <c r="DW45" s="515"/>
      <c r="DX45" s="515"/>
      <c r="DY45" s="515"/>
      <c r="DZ45" s="515"/>
      <c r="EA45" s="515"/>
      <c r="EB45" s="515"/>
      <c r="EC45" s="515"/>
      <c r="ED45" s="515"/>
      <c r="EE45" s="515"/>
      <c r="EF45" s="515"/>
      <c r="EG45" s="515"/>
      <c r="EH45" s="515"/>
      <c r="EI45" s="515"/>
      <c r="EJ45" s="515"/>
      <c r="EK45" s="515"/>
      <c r="EL45" s="515"/>
      <c r="EM45" s="515"/>
      <c r="EN45" s="515"/>
      <c r="EO45" s="515"/>
      <c r="EP45" s="515"/>
      <c r="EQ45" s="515"/>
      <c r="ER45" s="515"/>
      <c r="ES45" s="515"/>
      <c r="ET45" s="515"/>
      <c r="EU45" s="515"/>
      <c r="EV45" s="515"/>
      <c r="EW45" s="515"/>
      <c r="EX45" s="515"/>
      <c r="EY45" s="515"/>
      <c r="EZ45" s="515"/>
      <c r="FA45" s="515"/>
      <c r="FB45" s="515"/>
      <c r="FC45" s="515"/>
      <c r="FD45" s="515"/>
      <c r="FE45" s="516"/>
      <c r="FF45" s="40"/>
    </row>
    <row r="46" spans="1:162" ht="15" customHeight="1" x14ac:dyDescent="0.15">
      <c r="A46" s="497"/>
      <c r="B46" s="498"/>
      <c r="C46" s="498"/>
      <c r="D46" s="498"/>
      <c r="E46" s="498"/>
      <c r="F46" s="499"/>
      <c r="G46" s="504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6"/>
      <c r="S46" s="504"/>
      <c r="T46" s="505"/>
      <c r="U46" s="505"/>
      <c r="V46" s="505"/>
      <c r="W46" s="505"/>
      <c r="X46" s="505"/>
      <c r="Y46" s="505"/>
      <c r="Z46" s="505"/>
      <c r="AA46" s="505"/>
      <c r="AB46" s="505"/>
      <c r="AC46" s="505"/>
      <c r="AD46" s="506"/>
      <c r="AE46" s="504"/>
      <c r="AF46" s="508"/>
      <c r="AG46" s="508"/>
      <c r="AH46" s="508"/>
      <c r="AI46" s="508"/>
      <c r="AJ46" s="508"/>
      <c r="AK46" s="508"/>
      <c r="AL46" s="508"/>
      <c r="AM46" s="508"/>
      <c r="AN46" s="508"/>
      <c r="AO46" s="506"/>
      <c r="AP46" s="504"/>
      <c r="AQ46" s="505"/>
      <c r="AR46" s="505"/>
      <c r="AS46" s="505"/>
      <c r="AT46" s="505"/>
      <c r="AU46" s="505"/>
      <c r="AV46" s="506"/>
      <c r="AW46" s="511"/>
      <c r="AX46" s="49" t="s">
        <v>102</v>
      </c>
      <c r="AY46" s="454" t="s">
        <v>97</v>
      </c>
      <c r="AZ46" s="454"/>
      <c r="BA46" s="454"/>
      <c r="BB46" s="454"/>
      <c r="BC46" s="454"/>
      <c r="BD46" s="454"/>
      <c r="BE46" s="454"/>
      <c r="BF46" s="454"/>
      <c r="BG46" s="454"/>
      <c r="BH46" s="454"/>
      <c r="BI46" s="454"/>
      <c r="BJ46" s="454"/>
      <c r="BK46" s="454"/>
      <c r="BL46" s="454"/>
      <c r="BM46" s="454"/>
      <c r="BN46" s="454"/>
      <c r="BO46" s="454"/>
      <c r="BP46" s="454"/>
      <c r="BQ46" s="454"/>
      <c r="BR46" s="454"/>
      <c r="BS46" s="454"/>
      <c r="BT46" s="454"/>
      <c r="BU46" s="454"/>
      <c r="BV46" s="454"/>
      <c r="BW46" s="454"/>
      <c r="BX46" s="454"/>
      <c r="BY46" s="454"/>
      <c r="BZ46" s="454"/>
      <c r="CA46" s="454"/>
      <c r="CB46" s="454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  <c r="CO46" s="454"/>
      <c r="CP46" s="454"/>
      <c r="CQ46" s="454"/>
      <c r="CR46" s="454"/>
      <c r="CS46" s="454"/>
      <c r="CT46" s="454"/>
      <c r="CU46" s="454"/>
      <c r="CV46" s="454"/>
      <c r="CW46" s="454"/>
      <c r="CX46" s="454"/>
      <c r="CY46" s="454"/>
      <c r="CZ46" s="454"/>
      <c r="DA46" s="454"/>
      <c r="DB46" s="454"/>
      <c r="DC46" s="454"/>
      <c r="DD46" s="454"/>
      <c r="DE46" s="455"/>
      <c r="DF46" s="514"/>
      <c r="DG46" s="515"/>
      <c r="DH46" s="515"/>
      <c r="DI46" s="515"/>
      <c r="DJ46" s="515"/>
      <c r="DK46" s="515"/>
      <c r="DL46" s="515"/>
      <c r="DM46" s="515"/>
      <c r="DN46" s="515"/>
      <c r="DO46" s="515"/>
      <c r="DP46" s="515"/>
      <c r="DQ46" s="515"/>
      <c r="DR46" s="515"/>
      <c r="DS46" s="515"/>
      <c r="DT46" s="515"/>
      <c r="DU46" s="515"/>
      <c r="DV46" s="515"/>
      <c r="DW46" s="515"/>
      <c r="DX46" s="515"/>
      <c r="DY46" s="515"/>
      <c r="DZ46" s="515"/>
      <c r="EA46" s="515"/>
      <c r="EB46" s="515"/>
      <c r="EC46" s="515"/>
      <c r="ED46" s="515"/>
      <c r="EE46" s="515"/>
      <c r="EF46" s="515"/>
      <c r="EG46" s="515"/>
      <c r="EH46" s="515"/>
      <c r="EI46" s="515"/>
      <c r="EJ46" s="515"/>
      <c r="EK46" s="515"/>
      <c r="EL46" s="515"/>
      <c r="EM46" s="515"/>
      <c r="EN46" s="515"/>
      <c r="EO46" s="515"/>
      <c r="EP46" s="515"/>
      <c r="EQ46" s="515"/>
      <c r="ER46" s="515"/>
      <c r="ES46" s="515"/>
      <c r="ET46" s="515"/>
      <c r="EU46" s="515"/>
      <c r="EV46" s="515"/>
      <c r="EW46" s="515"/>
      <c r="EX46" s="515"/>
      <c r="EY46" s="515"/>
      <c r="EZ46" s="515"/>
      <c r="FA46" s="515"/>
      <c r="FB46" s="515"/>
      <c r="FC46" s="515"/>
      <c r="FD46" s="515"/>
      <c r="FE46" s="516"/>
      <c r="FF46" s="40"/>
    </row>
    <row r="47" spans="1:162" ht="15" customHeight="1" x14ac:dyDescent="0.15">
      <c r="A47" s="497"/>
      <c r="B47" s="498"/>
      <c r="C47" s="498"/>
      <c r="D47" s="498"/>
      <c r="E47" s="498"/>
      <c r="F47" s="499"/>
      <c r="G47" s="504"/>
      <c r="H47" s="505"/>
      <c r="I47" s="505"/>
      <c r="J47" s="505"/>
      <c r="K47" s="505"/>
      <c r="L47" s="505"/>
      <c r="M47" s="505"/>
      <c r="N47" s="505"/>
      <c r="O47" s="505"/>
      <c r="P47" s="505"/>
      <c r="Q47" s="505"/>
      <c r="R47" s="506"/>
      <c r="S47" s="504"/>
      <c r="T47" s="505"/>
      <c r="U47" s="505"/>
      <c r="V47" s="505"/>
      <c r="W47" s="505"/>
      <c r="X47" s="505"/>
      <c r="Y47" s="505"/>
      <c r="Z47" s="505"/>
      <c r="AA47" s="505"/>
      <c r="AB47" s="505"/>
      <c r="AC47" s="505"/>
      <c r="AD47" s="506"/>
      <c r="AE47" s="504"/>
      <c r="AF47" s="508"/>
      <c r="AG47" s="508"/>
      <c r="AH47" s="508"/>
      <c r="AI47" s="508"/>
      <c r="AJ47" s="508"/>
      <c r="AK47" s="508"/>
      <c r="AL47" s="508"/>
      <c r="AM47" s="508"/>
      <c r="AN47" s="508"/>
      <c r="AO47" s="506"/>
      <c r="AP47" s="504"/>
      <c r="AQ47" s="505"/>
      <c r="AR47" s="505"/>
      <c r="AS47" s="505"/>
      <c r="AT47" s="505"/>
      <c r="AU47" s="505"/>
      <c r="AV47" s="506"/>
      <c r="AW47" s="511"/>
      <c r="AX47" s="49" t="s">
        <v>102</v>
      </c>
      <c r="AY47" s="454" t="s">
        <v>96</v>
      </c>
      <c r="AZ47" s="454"/>
      <c r="BA47" s="454"/>
      <c r="BB47" s="454"/>
      <c r="BC47" s="454"/>
      <c r="BD47" s="454"/>
      <c r="BE47" s="454"/>
      <c r="BF47" s="454"/>
      <c r="BG47" s="454"/>
      <c r="BH47" s="454"/>
      <c r="BI47" s="454"/>
      <c r="BJ47" s="454"/>
      <c r="BK47" s="454"/>
      <c r="BL47" s="454"/>
      <c r="BM47" s="454"/>
      <c r="BN47" s="454"/>
      <c r="BO47" s="454"/>
      <c r="BP47" s="454"/>
      <c r="BQ47" s="454"/>
      <c r="BR47" s="454"/>
      <c r="BS47" s="454"/>
      <c r="BT47" s="454"/>
      <c r="BU47" s="454"/>
      <c r="BV47" s="454"/>
      <c r="BW47" s="454"/>
      <c r="BX47" s="454"/>
      <c r="BY47" s="454"/>
      <c r="BZ47" s="454"/>
      <c r="CA47" s="454"/>
      <c r="CB47" s="454"/>
      <c r="CC47" s="454"/>
      <c r="CD47" s="454"/>
      <c r="CE47" s="454"/>
      <c r="CF47" s="454"/>
      <c r="CG47" s="454"/>
      <c r="CH47" s="454"/>
      <c r="CI47" s="454"/>
      <c r="CJ47" s="454"/>
      <c r="CK47" s="454"/>
      <c r="CL47" s="454"/>
      <c r="CM47" s="454"/>
      <c r="CN47" s="454"/>
      <c r="CO47" s="454"/>
      <c r="CP47" s="454"/>
      <c r="CQ47" s="454"/>
      <c r="CR47" s="454"/>
      <c r="CS47" s="454"/>
      <c r="CT47" s="454"/>
      <c r="CU47" s="454"/>
      <c r="CV47" s="454"/>
      <c r="CW47" s="454"/>
      <c r="CX47" s="454"/>
      <c r="CY47" s="454"/>
      <c r="CZ47" s="454"/>
      <c r="DA47" s="454"/>
      <c r="DB47" s="454"/>
      <c r="DC47" s="454"/>
      <c r="DD47" s="454"/>
      <c r="DE47" s="455"/>
      <c r="DF47" s="514"/>
      <c r="DG47" s="515"/>
      <c r="DH47" s="515"/>
      <c r="DI47" s="515"/>
      <c r="DJ47" s="515"/>
      <c r="DK47" s="515"/>
      <c r="DL47" s="515"/>
      <c r="DM47" s="515"/>
      <c r="DN47" s="515"/>
      <c r="DO47" s="515"/>
      <c r="DP47" s="515"/>
      <c r="DQ47" s="515"/>
      <c r="DR47" s="515"/>
      <c r="DS47" s="515"/>
      <c r="DT47" s="515"/>
      <c r="DU47" s="515"/>
      <c r="DV47" s="515"/>
      <c r="DW47" s="515"/>
      <c r="DX47" s="515"/>
      <c r="DY47" s="515"/>
      <c r="DZ47" s="515"/>
      <c r="EA47" s="515"/>
      <c r="EB47" s="515"/>
      <c r="EC47" s="515"/>
      <c r="ED47" s="515"/>
      <c r="EE47" s="515"/>
      <c r="EF47" s="515"/>
      <c r="EG47" s="515"/>
      <c r="EH47" s="515"/>
      <c r="EI47" s="515"/>
      <c r="EJ47" s="515"/>
      <c r="EK47" s="515"/>
      <c r="EL47" s="515"/>
      <c r="EM47" s="515"/>
      <c r="EN47" s="515"/>
      <c r="EO47" s="515"/>
      <c r="EP47" s="515"/>
      <c r="EQ47" s="515"/>
      <c r="ER47" s="515"/>
      <c r="ES47" s="515"/>
      <c r="ET47" s="515"/>
      <c r="EU47" s="515"/>
      <c r="EV47" s="515"/>
      <c r="EW47" s="515"/>
      <c r="EX47" s="515"/>
      <c r="EY47" s="515"/>
      <c r="EZ47" s="515"/>
      <c r="FA47" s="515"/>
      <c r="FB47" s="515"/>
      <c r="FC47" s="515"/>
      <c r="FD47" s="515"/>
      <c r="FE47" s="516"/>
      <c r="FF47" s="40"/>
    </row>
    <row r="48" spans="1:162" ht="15" customHeight="1" x14ac:dyDescent="0.15">
      <c r="A48" s="500"/>
      <c r="B48" s="501"/>
      <c r="C48" s="501"/>
      <c r="D48" s="501"/>
      <c r="E48" s="501"/>
      <c r="F48" s="502"/>
      <c r="G48" s="507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3"/>
      <c r="S48" s="507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3"/>
      <c r="AE48" s="507"/>
      <c r="AF48" s="432"/>
      <c r="AG48" s="432"/>
      <c r="AH48" s="432"/>
      <c r="AI48" s="432"/>
      <c r="AJ48" s="432"/>
      <c r="AK48" s="432"/>
      <c r="AL48" s="432"/>
      <c r="AM48" s="432"/>
      <c r="AN48" s="432"/>
      <c r="AO48" s="433"/>
      <c r="AP48" s="507"/>
      <c r="AQ48" s="432"/>
      <c r="AR48" s="432"/>
      <c r="AS48" s="432"/>
      <c r="AT48" s="432"/>
      <c r="AU48" s="432"/>
      <c r="AV48" s="433"/>
      <c r="AW48" s="512"/>
      <c r="AX48" s="50" t="s">
        <v>102</v>
      </c>
      <c r="AY48" s="456" t="s">
        <v>95</v>
      </c>
      <c r="AZ48" s="456"/>
      <c r="BA48" s="456"/>
      <c r="BB48" s="456"/>
      <c r="BC48" s="456"/>
      <c r="BD48" s="456"/>
      <c r="BE48" s="456"/>
      <c r="BF48" s="456"/>
      <c r="BG48" s="456"/>
      <c r="BH48" s="456"/>
      <c r="BI48" s="456"/>
      <c r="BJ48" s="456"/>
      <c r="BK48" s="456"/>
      <c r="BL48" s="456"/>
      <c r="BM48" s="456"/>
      <c r="BN48" s="456"/>
      <c r="BO48" s="456"/>
      <c r="BP48" s="456"/>
      <c r="BQ48" s="456"/>
      <c r="BR48" s="456"/>
      <c r="BS48" s="456"/>
      <c r="BT48" s="456"/>
      <c r="BU48" s="456"/>
      <c r="BV48" s="456"/>
      <c r="BW48" s="456"/>
      <c r="BX48" s="456"/>
      <c r="BY48" s="456"/>
      <c r="BZ48" s="456"/>
      <c r="CA48" s="456"/>
      <c r="CB48" s="456"/>
      <c r="CC48" s="456"/>
      <c r="CD48" s="456"/>
      <c r="CE48" s="456"/>
      <c r="CF48" s="456"/>
      <c r="CG48" s="456"/>
      <c r="CH48" s="456"/>
      <c r="CI48" s="456"/>
      <c r="CJ48" s="456"/>
      <c r="CK48" s="456"/>
      <c r="CL48" s="456"/>
      <c r="CM48" s="456"/>
      <c r="CN48" s="456"/>
      <c r="CO48" s="456"/>
      <c r="CP48" s="456"/>
      <c r="CQ48" s="456"/>
      <c r="CR48" s="456"/>
      <c r="CS48" s="456"/>
      <c r="CT48" s="456"/>
      <c r="CU48" s="456"/>
      <c r="CV48" s="456"/>
      <c r="CW48" s="456"/>
      <c r="CX48" s="456"/>
      <c r="CY48" s="456"/>
      <c r="CZ48" s="456"/>
      <c r="DA48" s="456"/>
      <c r="DB48" s="456"/>
      <c r="DC48" s="456"/>
      <c r="DD48" s="456"/>
      <c r="DE48" s="457"/>
      <c r="DF48" s="517"/>
      <c r="DG48" s="518"/>
      <c r="DH48" s="518"/>
      <c r="DI48" s="518"/>
      <c r="DJ48" s="518"/>
      <c r="DK48" s="518"/>
      <c r="DL48" s="518"/>
      <c r="DM48" s="518"/>
      <c r="DN48" s="518"/>
      <c r="DO48" s="518"/>
      <c r="DP48" s="518"/>
      <c r="DQ48" s="518"/>
      <c r="DR48" s="518"/>
      <c r="DS48" s="518"/>
      <c r="DT48" s="518"/>
      <c r="DU48" s="518"/>
      <c r="DV48" s="518"/>
      <c r="DW48" s="518"/>
      <c r="DX48" s="518"/>
      <c r="DY48" s="518"/>
      <c r="DZ48" s="518"/>
      <c r="EA48" s="518"/>
      <c r="EB48" s="518"/>
      <c r="EC48" s="518"/>
      <c r="ED48" s="518"/>
      <c r="EE48" s="518"/>
      <c r="EF48" s="518"/>
      <c r="EG48" s="518"/>
      <c r="EH48" s="518"/>
      <c r="EI48" s="518"/>
      <c r="EJ48" s="518"/>
      <c r="EK48" s="518"/>
      <c r="EL48" s="518"/>
      <c r="EM48" s="518"/>
      <c r="EN48" s="518"/>
      <c r="EO48" s="518"/>
      <c r="EP48" s="518"/>
      <c r="EQ48" s="518"/>
      <c r="ER48" s="518"/>
      <c r="ES48" s="518"/>
      <c r="ET48" s="518"/>
      <c r="EU48" s="518"/>
      <c r="EV48" s="518"/>
      <c r="EW48" s="518"/>
      <c r="EX48" s="518"/>
      <c r="EY48" s="518"/>
      <c r="EZ48" s="518"/>
      <c r="FA48" s="518"/>
      <c r="FB48" s="518"/>
      <c r="FC48" s="518"/>
      <c r="FD48" s="518"/>
      <c r="FE48" s="519"/>
      <c r="FF48" s="40"/>
    </row>
    <row r="49" spans="2:163" x14ac:dyDescent="0.15">
      <c r="B49" s="47" t="s">
        <v>49</v>
      </c>
    </row>
    <row r="51" spans="2:163" x14ac:dyDescent="0.15">
      <c r="AW51" s="48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</row>
  </sheetData>
  <mergeCells count="327">
    <mergeCell ref="DR4:ED4"/>
    <mergeCell ref="AW5:AZ5"/>
    <mergeCell ref="BA5:DQ5"/>
    <mergeCell ref="EF5:FE5"/>
    <mergeCell ref="DL4:DN4"/>
    <mergeCell ref="DO4:DQ4"/>
    <mergeCell ref="EJ4:EP4"/>
    <mergeCell ref="AX14:BN15"/>
    <mergeCell ref="Z6:AB8"/>
    <mergeCell ref="AW6:AZ7"/>
    <mergeCell ref="AW8:AZ9"/>
    <mergeCell ref="AI6:AK8"/>
    <mergeCell ref="AL6:AN8"/>
    <mergeCell ref="AW10:AW21"/>
    <mergeCell ref="AX10:BN11"/>
    <mergeCell ref="AJ20:AU21"/>
    <mergeCell ref="AX20:BN21"/>
    <mergeCell ref="AQ12:AR13"/>
    <mergeCell ref="AX12:BN13"/>
    <mergeCell ref="EN16:FE17"/>
    <mergeCell ref="DR5:EE5"/>
    <mergeCell ref="BA6:FE7"/>
    <mergeCell ref="BA8:CD9"/>
    <mergeCell ref="EF8:FE9"/>
    <mergeCell ref="I9:Q10"/>
    <mergeCell ref="R9:AF10"/>
    <mergeCell ref="H6:J8"/>
    <mergeCell ref="K6:M8"/>
    <mergeCell ref="N6:P8"/>
    <mergeCell ref="Q6:S8"/>
    <mergeCell ref="T6:V8"/>
    <mergeCell ref="W6:Y8"/>
    <mergeCell ref="AG9:AG10"/>
    <mergeCell ref="AC6:AE8"/>
    <mergeCell ref="AF6:AH8"/>
    <mergeCell ref="B18:G19"/>
    <mergeCell ref="V18:Y19"/>
    <mergeCell ref="Z18:AE19"/>
    <mergeCell ref="AG18:AU19"/>
    <mergeCell ref="Z20:AE21"/>
    <mergeCell ref="B20:B21"/>
    <mergeCell ref="C20:C21"/>
    <mergeCell ref="D20:D21"/>
    <mergeCell ref="E20:E21"/>
    <mergeCell ref="F20:F21"/>
    <mergeCell ref="G20:H21"/>
    <mergeCell ref="V20:Y21"/>
    <mergeCell ref="A23:J24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26:B42"/>
    <mergeCell ref="C26:J26"/>
    <mergeCell ref="K26:AA26"/>
    <mergeCell ref="AB26:AP26"/>
    <mergeCell ref="C27:J28"/>
    <mergeCell ref="L27:M27"/>
    <mergeCell ref="N27:O27"/>
    <mergeCell ref="C29:J30"/>
    <mergeCell ref="L29:M29"/>
    <mergeCell ref="N29:O29"/>
    <mergeCell ref="P29:Q29"/>
    <mergeCell ref="R29:S29"/>
    <mergeCell ref="T29:U29"/>
    <mergeCell ref="V29:W29"/>
    <mergeCell ref="AE27:AF27"/>
    <mergeCell ref="P27:Q27"/>
    <mergeCell ref="R27:S27"/>
    <mergeCell ref="T27:U27"/>
    <mergeCell ref="V27:W27"/>
    <mergeCell ref="X27:Y27"/>
    <mergeCell ref="Z27:AA27"/>
    <mergeCell ref="AC27:AD27"/>
    <mergeCell ref="AG29:AH29"/>
    <mergeCell ref="AI29:AJ29"/>
    <mergeCell ref="AK29:AL29"/>
    <mergeCell ref="AM29:AN29"/>
    <mergeCell ref="X29:Y29"/>
    <mergeCell ref="Z29:AA29"/>
    <mergeCell ref="AC29:AD29"/>
    <mergeCell ref="AE29:AF29"/>
    <mergeCell ref="AM27:AN27"/>
    <mergeCell ref="AG27:AH27"/>
    <mergeCell ref="AI27:AJ27"/>
    <mergeCell ref="AK27:AL27"/>
    <mergeCell ref="AE35:AF35"/>
    <mergeCell ref="AG35:AH35"/>
    <mergeCell ref="AI35:AJ35"/>
    <mergeCell ref="Z35:AA35"/>
    <mergeCell ref="Z31:AA31"/>
    <mergeCell ref="AC31:AD31"/>
    <mergeCell ref="AE31:AF31"/>
    <mergeCell ref="AG31:AH31"/>
    <mergeCell ref="AI31:AJ31"/>
    <mergeCell ref="R35:S35"/>
    <mergeCell ref="T35:U35"/>
    <mergeCell ref="V35:W35"/>
    <mergeCell ref="X35:Y35"/>
    <mergeCell ref="C35:J36"/>
    <mergeCell ref="L35:M35"/>
    <mergeCell ref="N35:O35"/>
    <mergeCell ref="P35:Q35"/>
    <mergeCell ref="AC33:AD33"/>
    <mergeCell ref="R33:S33"/>
    <mergeCell ref="T33:U33"/>
    <mergeCell ref="V33:W33"/>
    <mergeCell ref="X33:Y33"/>
    <mergeCell ref="C33:J34"/>
    <mergeCell ref="L33:M33"/>
    <mergeCell ref="N33:O33"/>
    <mergeCell ref="P33:Q33"/>
    <mergeCell ref="Z33:AA33"/>
    <mergeCell ref="AC35:AD35"/>
    <mergeCell ref="R37:S37"/>
    <mergeCell ref="T37:U37"/>
    <mergeCell ref="V37:W37"/>
    <mergeCell ref="X37:Y37"/>
    <mergeCell ref="Z37:AA37"/>
    <mergeCell ref="AC37:AD37"/>
    <mergeCell ref="AE37:AF37"/>
    <mergeCell ref="C37:J38"/>
    <mergeCell ref="L37:M37"/>
    <mergeCell ref="N37:O37"/>
    <mergeCell ref="P37:Q37"/>
    <mergeCell ref="AY45:DE45"/>
    <mergeCell ref="AG37:AH37"/>
    <mergeCell ref="Z39:AA39"/>
    <mergeCell ref="AI37:AJ37"/>
    <mergeCell ref="AE39:AF39"/>
    <mergeCell ref="AG39:AH39"/>
    <mergeCell ref="AI39:AJ39"/>
    <mergeCell ref="AK37:AL37"/>
    <mergeCell ref="AM37:AN37"/>
    <mergeCell ref="AC39:AD39"/>
    <mergeCell ref="AR41:AZ42"/>
    <mergeCell ref="BD41:BD42"/>
    <mergeCell ref="BE41:BS42"/>
    <mergeCell ref="CS41:DG42"/>
    <mergeCell ref="BA41:BC42"/>
    <mergeCell ref="DM44:FE44"/>
    <mergeCell ref="P39:Q39"/>
    <mergeCell ref="AR39:AZ40"/>
    <mergeCell ref="DV39:DY40"/>
    <mergeCell ref="BA39:BC40"/>
    <mergeCell ref="BL39:BO40"/>
    <mergeCell ref="BD39:BK40"/>
    <mergeCell ref="BP39:BU40"/>
    <mergeCell ref="AK39:AL39"/>
    <mergeCell ref="AM39:AN39"/>
    <mergeCell ref="R39:S39"/>
    <mergeCell ref="T39:U39"/>
    <mergeCell ref="V39:W39"/>
    <mergeCell ref="X39:Y39"/>
    <mergeCell ref="AM35:AN35"/>
    <mergeCell ref="AR27:AZ28"/>
    <mergeCell ref="AX16:BN17"/>
    <mergeCell ref="BO12:EM13"/>
    <mergeCell ref="A44:F48"/>
    <mergeCell ref="G44:R48"/>
    <mergeCell ref="S44:AD48"/>
    <mergeCell ref="AE44:AO48"/>
    <mergeCell ref="AP44:AV48"/>
    <mergeCell ref="AW44:AW48"/>
    <mergeCell ref="BA29:BC30"/>
    <mergeCell ref="BD24:BD26"/>
    <mergeCell ref="BA24:BC26"/>
    <mergeCell ref="V41:W41"/>
    <mergeCell ref="X41:Y41"/>
    <mergeCell ref="Z41:AA41"/>
    <mergeCell ref="AC41:AD41"/>
    <mergeCell ref="AE41:AF41"/>
    <mergeCell ref="AG41:AH41"/>
    <mergeCell ref="C41:J42"/>
    <mergeCell ref="DF45:FE48"/>
    <mergeCell ref="AI41:AJ41"/>
    <mergeCell ref="AK41:AL41"/>
    <mergeCell ref="AM41:AN41"/>
    <mergeCell ref="L41:M41"/>
    <mergeCell ref="N41:O41"/>
    <mergeCell ref="P41:Q41"/>
    <mergeCell ref="R41:S41"/>
    <mergeCell ref="T41:U41"/>
    <mergeCell ref="C39:J40"/>
    <mergeCell ref="L39:M39"/>
    <mergeCell ref="N39:O39"/>
    <mergeCell ref="BO14:EM15"/>
    <mergeCell ref="BO16:EM17"/>
    <mergeCell ref="BO20:EM21"/>
    <mergeCell ref="AR29:AZ32"/>
    <mergeCell ref="BE29:BN30"/>
    <mergeCell ref="BO29:BQ30"/>
    <mergeCell ref="DP39:DU40"/>
    <mergeCell ref="CP39:DA40"/>
    <mergeCell ref="DB39:DE40"/>
    <mergeCell ref="BD29:BD30"/>
    <mergeCell ref="CX35:DA36"/>
    <mergeCell ref="DG33:DP34"/>
    <mergeCell ref="DB35:DD36"/>
    <mergeCell ref="AR33:AZ38"/>
    <mergeCell ref="BD33:BE34"/>
    <mergeCell ref="BF33:BK34"/>
    <mergeCell ref="EN10:FE11"/>
    <mergeCell ref="DR8:EE9"/>
    <mergeCell ref="CS8:DQ9"/>
    <mergeCell ref="BO10:EM11"/>
    <mergeCell ref="EN12:FE13"/>
    <mergeCell ref="EN14:FE15"/>
    <mergeCell ref="CT27:CX28"/>
    <mergeCell ref="DZ24:FE26"/>
    <mergeCell ref="EG27:EM28"/>
    <mergeCell ref="EO27:EW28"/>
    <mergeCell ref="AM4:AN4"/>
    <mergeCell ref="AF4:AL4"/>
    <mergeCell ref="AY47:DE47"/>
    <mergeCell ref="AY48:DE48"/>
    <mergeCell ref="AY46:DE46"/>
    <mergeCell ref="AY44:DE44"/>
    <mergeCell ref="CN41:CR42"/>
    <mergeCell ref="AS4:AT4"/>
    <mergeCell ref="AO4:AQ4"/>
    <mergeCell ref="BY41:CM42"/>
    <mergeCell ref="BV39:BY40"/>
    <mergeCell ref="BZ39:CE40"/>
    <mergeCell ref="CF39:CI40"/>
    <mergeCell ref="CJ39:CO40"/>
    <mergeCell ref="BT41:BX42"/>
    <mergeCell ref="BA37:BC38"/>
    <mergeCell ref="BD37:BW38"/>
    <mergeCell ref="BX37:CA38"/>
    <mergeCell ref="CB37:DB38"/>
    <mergeCell ref="DC37:DE38"/>
    <mergeCell ref="CI24:DG26"/>
    <mergeCell ref="CY27:DL28"/>
    <mergeCell ref="CD24:CH26"/>
    <mergeCell ref="AK35:AL35"/>
    <mergeCell ref="EU4:FA4"/>
    <mergeCell ref="DH41:DL42"/>
    <mergeCell ref="DM41:EA42"/>
    <mergeCell ref="EG37:EL38"/>
    <mergeCell ref="EM37:EP38"/>
    <mergeCell ref="EQ37:FE38"/>
    <mergeCell ref="DQ33:EA34"/>
    <mergeCell ref="EB37:EF38"/>
    <mergeCell ref="EE4:EI4"/>
    <mergeCell ref="FB4:FE4"/>
    <mergeCell ref="DZ39:FE40"/>
    <mergeCell ref="EB41:FE42"/>
    <mergeCell ref="DL39:DO40"/>
    <mergeCell ref="DF39:DK40"/>
    <mergeCell ref="DP37:DT38"/>
    <mergeCell ref="DF37:DO38"/>
    <mergeCell ref="DM24:DY26"/>
    <mergeCell ref="DH24:DL26"/>
    <mergeCell ref="DM27:EF28"/>
    <mergeCell ref="EN18:FE19"/>
    <mergeCell ref="EN20:FE21"/>
    <mergeCell ref="BO18:EM19"/>
    <mergeCell ref="BL33:BU34"/>
    <mergeCell ref="CE8:CR9"/>
    <mergeCell ref="BI35:BN36"/>
    <mergeCell ref="CO33:CS34"/>
    <mergeCell ref="DU37:EA38"/>
    <mergeCell ref="DC4:DE4"/>
    <mergeCell ref="DF4:DH4"/>
    <mergeCell ref="DI4:DK4"/>
    <mergeCell ref="BA27:BC28"/>
    <mergeCell ref="CI27:CS28"/>
    <mergeCell ref="BE24:CC26"/>
    <mergeCell ref="AX18:BN19"/>
    <mergeCell ref="AR24:AZ26"/>
    <mergeCell ref="AW3:DB4"/>
    <mergeCell ref="DC3:DQ3"/>
    <mergeCell ref="DR3:FE3"/>
    <mergeCell ref="BO27:BS28"/>
    <mergeCell ref="BE27:BN28"/>
    <mergeCell ref="BT27:CC28"/>
    <mergeCell ref="BD27:BD28"/>
    <mergeCell ref="CD27:CH28"/>
    <mergeCell ref="BD35:BH36"/>
    <mergeCell ref="BD31:BP32"/>
    <mergeCell ref="CR35:CW36"/>
    <mergeCell ref="BV35:CD36"/>
    <mergeCell ref="EQ4:ET4"/>
    <mergeCell ref="BO35:BT36"/>
    <mergeCell ref="EK29:EQ30"/>
    <mergeCell ref="ER29:FE30"/>
    <mergeCell ref="BQ31:CR32"/>
    <mergeCell ref="CT31:FD32"/>
    <mergeCell ref="CE35:CJ36"/>
    <mergeCell ref="CK35:CN36"/>
    <mergeCell ref="CO35:CQ36"/>
    <mergeCell ref="CY29:DL30"/>
    <mergeCell ref="CT33:DF34"/>
    <mergeCell ref="EB33:FE34"/>
    <mergeCell ref="DM29:EC30"/>
    <mergeCell ref="ED29:EJ30"/>
    <mergeCell ref="BV33:BZ34"/>
    <mergeCell ref="E11:AO12"/>
    <mergeCell ref="E13:AO14"/>
    <mergeCell ref="E15:AO15"/>
    <mergeCell ref="AF17:AU17"/>
    <mergeCell ref="BR29:CN30"/>
    <mergeCell ref="CO29:CQ30"/>
    <mergeCell ref="CT29:CX30"/>
    <mergeCell ref="CA33:CH34"/>
    <mergeCell ref="CI33:CN34"/>
    <mergeCell ref="AM31:AN31"/>
    <mergeCell ref="AK33:AL33"/>
    <mergeCell ref="AM33:AN33"/>
    <mergeCell ref="AE33:AF33"/>
    <mergeCell ref="AG33:AH33"/>
    <mergeCell ref="AI33:AJ33"/>
    <mergeCell ref="AK31:AL31"/>
    <mergeCell ref="C31:J32"/>
    <mergeCell ref="L31:M31"/>
    <mergeCell ref="N31:O31"/>
    <mergeCell ref="P31:Q31"/>
    <mergeCell ref="R31:S31"/>
    <mergeCell ref="T31:U31"/>
    <mergeCell ref="V31:W31"/>
    <mergeCell ref="X31:Y31"/>
  </mergeCells>
  <phoneticPr fontId="3"/>
  <dataValidations count="12">
    <dataValidation type="list" allowBlank="1" showInputMessage="1" showErrorMessage="1" sqref="FF23 BD24 CD24 DH24 BT41:BT42 DH41:DH42 AX44:AX48 BD41:BD42 CN41:CN42 DP37:DP38 BD27:BD30" xr:uid="{00000000-0002-0000-0100-000000000000}">
      <formula1>"□,■"</formula1>
    </dataValidation>
    <dataValidation type="list" allowBlank="1" showInputMessage="1" showErrorMessage="1" sqref="BF33:BK34" xr:uid="{00000000-0002-0000-0100-000001000000}">
      <formula1>"末日, 5日,10日,15日,20日,25日"</formula1>
    </dataValidation>
    <dataValidation type="list" allowBlank="1" showInputMessage="1" showErrorMessage="1" sqref="DG33:DO34" xr:uid="{00000000-0002-0000-0100-000002000000}">
      <formula1>"月末日,5日,10日,15日,20日,25日"</formula1>
    </dataValidation>
    <dataValidation type="list" allowBlank="1" showInputMessage="1" showErrorMessage="1" sqref="BX37:CA38" xr:uid="{00000000-0002-0000-0100-000003000000}">
      <formula1>"１,４"</formula1>
    </dataValidation>
    <dataValidation type="list" allowBlank="1" showInputMessage="1" showErrorMessage="1" sqref="BP39:BU40 DF39:DK40 AO4 EJ4" xr:uid="{00000000-0002-0000-0100-000004000000}">
      <formula1>"１,２,３,４,５,６,７,８,９,１０,１１,１２"</formula1>
    </dataValidation>
    <dataValidation type="list" allowBlank="1" showInputMessage="1" showErrorMessage="1" sqref="BZ39:CE40 DP39:DU40 AS4:AT4 EU4" xr:uid="{00000000-0002-0000-0100-000005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EB37:EF38 BO27:BS28 CT27:CX30 CD27:CH28 CO33:CS34 BV33:BZ34" xr:uid="{00000000-0002-0000-0100-000006000000}">
      <formula1>"□,■,□,"</formula1>
    </dataValidation>
    <dataValidation type="list" allowBlank="1" showInputMessage="1" showErrorMessage="1" sqref="CR35" xr:uid="{00000000-0002-0000-0100-000007000000}">
      <formula1>"150,120,90,60,30,0"</formula1>
    </dataValidation>
    <dataValidation type="list" allowBlank="1" showInputMessage="1" showErrorMessage="1" sqref="BI35:BN36" xr:uid="{00000000-0002-0000-0100-000008000000}">
      <formula1>"100,90,80,70,60,50,40,30,20,10,0"</formula1>
    </dataValidation>
    <dataValidation type="list" allowBlank="1" showInputMessage="1" showErrorMessage="1" sqref="BD39:BK40 CP39:DA40 DR4:ED4 AF4:AL4" xr:uid="{00000000-0002-0000-0100-000009000000}">
      <formula1>"２０１７,２０１８,２０１９,２０２０,２０２１,２０２２,２０２３,２０２４,２０２５"</formula1>
    </dataValidation>
    <dataValidation type="list" allowBlank="1" showInputMessage="1" showErrorMessage="1" sqref="EG27:EM28" xr:uid="{00000000-0002-0000-0100-00000A000000}">
      <formula1>"０,１,２,３,４,５,６,７,８,９,１０"</formula1>
    </dataValidation>
    <dataValidation type="list" allowBlank="1" showInputMessage="1" showErrorMessage="1" sqref="ED29:EJ30" xr:uid="{00000000-0002-0000-0100-00000B000000}">
      <formula1>"８０,９０,１００"</formula1>
    </dataValidation>
  </dataValidations>
  <pageMargins left="0.39370078740157483" right="0" top="0.47244094488188981" bottom="0" header="0.39370078740157483" footer="0.39370078740157483"/>
  <pageSetup paperSize="9" orientation="landscape" r:id="rId1"/>
  <headerFooter alignWithMargins="0">
    <oddHeader>&amp;L&amp;9 2019.04.01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入力シート!D101</f>
        <v>0</v>
      </c>
      <c r="B7" s="218">
        <f>入力シート!E101</f>
        <v>0</v>
      </c>
      <c r="C7" s="218">
        <f>入力シート!H101</f>
        <v>0</v>
      </c>
      <c r="D7" s="271">
        <f>内５!J5</f>
        <v>0</v>
      </c>
      <c r="E7" s="276">
        <f>入力シート!F101</f>
        <v>0</v>
      </c>
      <c r="F7" s="200">
        <f>内５!K5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入力シート!D102</f>
        <v>0</v>
      </c>
      <c r="B8" s="220">
        <f>入力シート!E102</f>
        <v>0</v>
      </c>
      <c r="C8" s="220">
        <f>入力シート!H102</f>
        <v>0</v>
      </c>
      <c r="D8" s="272">
        <f>内５!J6</f>
        <v>0</v>
      </c>
      <c r="E8" s="276">
        <f>入力シート!F102</f>
        <v>0</v>
      </c>
      <c r="F8" s="201">
        <f>内５!K6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入力シート!D103</f>
        <v>0</v>
      </c>
      <c r="B9" s="220">
        <f>入力シート!E103</f>
        <v>0</v>
      </c>
      <c r="C9" s="220">
        <f>入力シート!H103</f>
        <v>0</v>
      </c>
      <c r="D9" s="272">
        <f>内５!J7</f>
        <v>0</v>
      </c>
      <c r="E9" s="276">
        <f>入力シート!F103</f>
        <v>0</v>
      </c>
      <c r="F9" s="201">
        <f>内５!K7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入力シート!D104</f>
        <v>0</v>
      </c>
      <c r="B10" s="220">
        <f>入力シート!E104</f>
        <v>0</v>
      </c>
      <c r="C10" s="220">
        <f>入力シート!H104</f>
        <v>0</v>
      </c>
      <c r="D10" s="272">
        <f>内５!J8</f>
        <v>0</v>
      </c>
      <c r="E10" s="276">
        <f>入力シート!F104</f>
        <v>0</v>
      </c>
      <c r="F10" s="201">
        <f>内５!K8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入力シート!D105</f>
        <v>0</v>
      </c>
      <c r="B11" s="220">
        <f>入力シート!E105</f>
        <v>0</v>
      </c>
      <c r="C11" s="220">
        <f>入力シート!H105</f>
        <v>0</v>
      </c>
      <c r="D11" s="272">
        <f>内５!J9</f>
        <v>0</v>
      </c>
      <c r="E11" s="276">
        <f>入力シート!F105</f>
        <v>0</v>
      </c>
      <c r="F11" s="201">
        <f>内５!K9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入力シート!D106</f>
        <v>0</v>
      </c>
      <c r="B12" s="220">
        <f>入力シート!E106</f>
        <v>0</v>
      </c>
      <c r="C12" s="220">
        <f>入力シート!H106</f>
        <v>0</v>
      </c>
      <c r="D12" s="272">
        <f>内５!J10</f>
        <v>0</v>
      </c>
      <c r="E12" s="276">
        <f>入力シート!F106</f>
        <v>0</v>
      </c>
      <c r="F12" s="201">
        <f>内５!K10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入力シート!D107</f>
        <v>0</v>
      </c>
      <c r="B13" s="220">
        <f>入力シート!E107</f>
        <v>0</v>
      </c>
      <c r="C13" s="220">
        <f>入力シート!H107</f>
        <v>0</v>
      </c>
      <c r="D13" s="272">
        <f>内５!J11</f>
        <v>0</v>
      </c>
      <c r="E13" s="276">
        <f>入力シート!F107</f>
        <v>0</v>
      </c>
      <c r="F13" s="201">
        <f>内５!K11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入力シート!D108</f>
        <v>0</v>
      </c>
      <c r="B14" s="220">
        <f>入力シート!E108</f>
        <v>0</v>
      </c>
      <c r="C14" s="220">
        <f>入力シート!H108</f>
        <v>0</v>
      </c>
      <c r="D14" s="272">
        <f>内５!J12</f>
        <v>0</v>
      </c>
      <c r="E14" s="276">
        <f>入力シート!F108</f>
        <v>0</v>
      </c>
      <c r="F14" s="201">
        <f>内５!K12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入力シート!D109</f>
        <v>0</v>
      </c>
      <c r="B15" s="220">
        <f>入力シート!E109</f>
        <v>0</v>
      </c>
      <c r="C15" s="220">
        <f>入力シート!H109</f>
        <v>0</v>
      </c>
      <c r="D15" s="272">
        <f>内５!J13</f>
        <v>0</v>
      </c>
      <c r="E15" s="276">
        <f>入力シート!F109</f>
        <v>0</v>
      </c>
      <c r="F15" s="201">
        <f>内５!K13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入力シート!D110</f>
        <v>0</v>
      </c>
      <c r="B16" s="220">
        <f>入力シート!E110</f>
        <v>0</v>
      </c>
      <c r="C16" s="220">
        <f>入力シート!H110</f>
        <v>0</v>
      </c>
      <c r="D16" s="272">
        <f>内５!J14</f>
        <v>0</v>
      </c>
      <c r="E16" s="276">
        <f>入力シート!F110</f>
        <v>0</v>
      </c>
      <c r="F16" s="201">
        <f>内５!K14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入力シート!D111</f>
        <v>0</v>
      </c>
      <c r="B17" s="220">
        <f>入力シート!E111</f>
        <v>0</v>
      </c>
      <c r="C17" s="220">
        <f>入力シート!H111</f>
        <v>0</v>
      </c>
      <c r="D17" s="272">
        <f>内５!J15</f>
        <v>0</v>
      </c>
      <c r="E17" s="276">
        <f>入力シート!F111</f>
        <v>0</v>
      </c>
      <c r="F17" s="201">
        <f>内５!K15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入力シート!D112</f>
        <v>0</v>
      </c>
      <c r="B18" s="220">
        <f>入力シート!E112</f>
        <v>0</v>
      </c>
      <c r="C18" s="220">
        <f>入力シート!H112</f>
        <v>0</v>
      </c>
      <c r="D18" s="272">
        <f>内５!J16</f>
        <v>0</v>
      </c>
      <c r="E18" s="276">
        <f>入力シート!F112</f>
        <v>0</v>
      </c>
      <c r="F18" s="201">
        <f>内５!K16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入力シート!D113</f>
        <v>0</v>
      </c>
      <c r="B19" s="220">
        <f>入力シート!E113</f>
        <v>0</v>
      </c>
      <c r="C19" s="220">
        <f>入力シート!H113</f>
        <v>0</v>
      </c>
      <c r="D19" s="272">
        <f>内５!J17</f>
        <v>0</v>
      </c>
      <c r="E19" s="276">
        <f>入力シート!F113</f>
        <v>0</v>
      </c>
      <c r="F19" s="201">
        <f>内５!K17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入力シート!D114</f>
        <v>0</v>
      </c>
      <c r="B20" s="220">
        <f>入力シート!E114</f>
        <v>0</v>
      </c>
      <c r="C20" s="220">
        <f>入力シート!H114</f>
        <v>0</v>
      </c>
      <c r="D20" s="272">
        <f>内５!J18</f>
        <v>0</v>
      </c>
      <c r="E20" s="276">
        <f>入力シート!F114</f>
        <v>0</v>
      </c>
      <c r="F20" s="201">
        <f>内５!K18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入力シート!D115</f>
        <v>0</v>
      </c>
      <c r="B21" s="220">
        <f>入力シート!E115</f>
        <v>0</v>
      </c>
      <c r="C21" s="220">
        <f>入力シート!H115</f>
        <v>0</v>
      </c>
      <c r="D21" s="272">
        <f>内５!J19</f>
        <v>0</v>
      </c>
      <c r="E21" s="276">
        <f>入力シート!F115</f>
        <v>0</v>
      </c>
      <c r="F21" s="201">
        <f>内５!K19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入力シート!D116</f>
        <v>0</v>
      </c>
      <c r="B22" s="220">
        <f>入力シート!E116</f>
        <v>0</v>
      </c>
      <c r="C22" s="220">
        <f>入力シート!H116</f>
        <v>0</v>
      </c>
      <c r="D22" s="272">
        <f>内５!J20</f>
        <v>0</v>
      </c>
      <c r="E22" s="276">
        <f>入力シート!F116</f>
        <v>0</v>
      </c>
      <c r="F22" s="201">
        <f>内５!K20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入力シート!D117</f>
        <v>0</v>
      </c>
      <c r="B23" s="220">
        <f>入力シート!E117</f>
        <v>0</v>
      </c>
      <c r="C23" s="220">
        <f>入力シート!H117</f>
        <v>0</v>
      </c>
      <c r="D23" s="272">
        <f>内５!J21</f>
        <v>0</v>
      </c>
      <c r="E23" s="276">
        <f>入力シート!F117</f>
        <v>0</v>
      </c>
      <c r="F23" s="201">
        <f>内５!K21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8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&amp;CP.5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入力シート!D118</f>
        <v>0</v>
      </c>
      <c r="B7" s="218">
        <f>入力シート!E118</f>
        <v>0</v>
      </c>
      <c r="C7" s="218">
        <f>入力シート!H118</f>
        <v>0</v>
      </c>
      <c r="D7" s="271">
        <f>内６!J5</f>
        <v>0</v>
      </c>
      <c r="E7" s="276">
        <f>入力シート!F118</f>
        <v>0</v>
      </c>
      <c r="F7" s="200">
        <f>内６!K5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入力シート!D119</f>
        <v>0</v>
      </c>
      <c r="B8" s="220">
        <f>入力シート!E119</f>
        <v>0</v>
      </c>
      <c r="C8" s="220">
        <f>入力シート!H119</f>
        <v>0</v>
      </c>
      <c r="D8" s="272">
        <f>内６!J6</f>
        <v>0</v>
      </c>
      <c r="E8" s="276">
        <f>入力シート!F119</f>
        <v>0</v>
      </c>
      <c r="F8" s="201">
        <f>内６!K6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入力シート!D120</f>
        <v>0</v>
      </c>
      <c r="B9" s="220">
        <f>入力シート!E120</f>
        <v>0</v>
      </c>
      <c r="C9" s="220">
        <f>入力シート!H120</f>
        <v>0</v>
      </c>
      <c r="D9" s="272">
        <f>内６!J7</f>
        <v>0</v>
      </c>
      <c r="E9" s="276">
        <f>入力シート!F120</f>
        <v>0</v>
      </c>
      <c r="F9" s="201">
        <f>内６!K7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入力シート!D121</f>
        <v>0</v>
      </c>
      <c r="B10" s="220">
        <f>入力シート!E121</f>
        <v>0</v>
      </c>
      <c r="C10" s="220">
        <f>入力シート!H121</f>
        <v>0</v>
      </c>
      <c r="D10" s="272">
        <f>内６!J8</f>
        <v>0</v>
      </c>
      <c r="E10" s="276">
        <f>入力シート!F121</f>
        <v>0</v>
      </c>
      <c r="F10" s="201">
        <f>内６!K8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入力シート!D122</f>
        <v>0</v>
      </c>
      <c r="B11" s="220">
        <f>入力シート!E122</f>
        <v>0</v>
      </c>
      <c r="C11" s="220">
        <f>入力シート!H122</f>
        <v>0</v>
      </c>
      <c r="D11" s="272">
        <f>内６!J9</f>
        <v>0</v>
      </c>
      <c r="E11" s="276">
        <f>入力シート!F122</f>
        <v>0</v>
      </c>
      <c r="F11" s="201">
        <f>内６!K9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入力シート!D123</f>
        <v>0</v>
      </c>
      <c r="B12" s="220">
        <f>入力シート!E123</f>
        <v>0</v>
      </c>
      <c r="C12" s="220">
        <f>入力シート!H123</f>
        <v>0</v>
      </c>
      <c r="D12" s="272">
        <f>内６!J10</f>
        <v>0</v>
      </c>
      <c r="E12" s="276">
        <f>入力シート!F123</f>
        <v>0</v>
      </c>
      <c r="F12" s="201">
        <f>内６!K10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入力シート!D124</f>
        <v>0</v>
      </c>
      <c r="B13" s="220">
        <f>入力シート!E124</f>
        <v>0</v>
      </c>
      <c r="C13" s="220">
        <f>入力シート!H124</f>
        <v>0</v>
      </c>
      <c r="D13" s="272">
        <f>内６!J11</f>
        <v>0</v>
      </c>
      <c r="E13" s="276">
        <f>入力シート!F124</f>
        <v>0</v>
      </c>
      <c r="F13" s="201">
        <f>内６!K11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入力シート!D125</f>
        <v>0</v>
      </c>
      <c r="B14" s="220">
        <f>入力シート!E125</f>
        <v>0</v>
      </c>
      <c r="C14" s="220">
        <f>入力シート!H125</f>
        <v>0</v>
      </c>
      <c r="D14" s="272">
        <f>内６!J12</f>
        <v>0</v>
      </c>
      <c r="E14" s="276">
        <f>入力シート!F125</f>
        <v>0</v>
      </c>
      <c r="F14" s="201">
        <f>内６!K12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入力シート!D126</f>
        <v>0</v>
      </c>
      <c r="B15" s="220">
        <f>入力シート!E126</f>
        <v>0</v>
      </c>
      <c r="C15" s="220">
        <f>入力シート!H126</f>
        <v>0</v>
      </c>
      <c r="D15" s="272">
        <f>内６!J13</f>
        <v>0</v>
      </c>
      <c r="E15" s="276">
        <f>入力シート!F126</f>
        <v>0</v>
      </c>
      <c r="F15" s="201">
        <f>内６!K13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入力シート!D127</f>
        <v>0</v>
      </c>
      <c r="B16" s="220">
        <f>入力シート!E127</f>
        <v>0</v>
      </c>
      <c r="C16" s="220">
        <f>入力シート!H127</f>
        <v>0</v>
      </c>
      <c r="D16" s="272">
        <f>内６!J14</f>
        <v>0</v>
      </c>
      <c r="E16" s="276">
        <f>入力シート!F127</f>
        <v>0</v>
      </c>
      <c r="F16" s="201">
        <f>内６!K14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入力シート!D128</f>
        <v>0</v>
      </c>
      <c r="B17" s="220">
        <f>入力シート!E128</f>
        <v>0</v>
      </c>
      <c r="C17" s="220">
        <f>入力シート!H128</f>
        <v>0</v>
      </c>
      <c r="D17" s="272">
        <f>内６!J15</f>
        <v>0</v>
      </c>
      <c r="E17" s="276">
        <f>入力シート!F128</f>
        <v>0</v>
      </c>
      <c r="F17" s="201">
        <f>内６!K15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入力シート!D129</f>
        <v>0</v>
      </c>
      <c r="B18" s="220">
        <f>入力シート!E129</f>
        <v>0</v>
      </c>
      <c r="C18" s="220">
        <f>入力シート!H129</f>
        <v>0</v>
      </c>
      <c r="D18" s="272">
        <f>内６!J16</f>
        <v>0</v>
      </c>
      <c r="E18" s="276">
        <f>入力シート!F129</f>
        <v>0</v>
      </c>
      <c r="F18" s="201">
        <f>内６!K16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入力シート!D130</f>
        <v>0</v>
      </c>
      <c r="B19" s="220">
        <f>入力シート!E130</f>
        <v>0</v>
      </c>
      <c r="C19" s="220">
        <f>入力シート!H130</f>
        <v>0</v>
      </c>
      <c r="D19" s="272">
        <f>内６!J17</f>
        <v>0</v>
      </c>
      <c r="E19" s="276">
        <f>入力シート!F130</f>
        <v>0</v>
      </c>
      <c r="F19" s="201">
        <f>内６!K17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入力シート!D131</f>
        <v>0</v>
      </c>
      <c r="B20" s="220">
        <f>入力シート!E131</f>
        <v>0</v>
      </c>
      <c r="C20" s="220">
        <f>入力シート!H131</f>
        <v>0</v>
      </c>
      <c r="D20" s="272">
        <f>内６!J18</f>
        <v>0</v>
      </c>
      <c r="E20" s="276">
        <f>入力シート!F131</f>
        <v>0</v>
      </c>
      <c r="F20" s="201">
        <f>内６!K18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入力シート!D132</f>
        <v>0</v>
      </c>
      <c r="B21" s="220">
        <f>入力シート!E132</f>
        <v>0</v>
      </c>
      <c r="C21" s="220">
        <f>入力シート!H132</f>
        <v>0</v>
      </c>
      <c r="D21" s="272">
        <f>内６!J19</f>
        <v>0</v>
      </c>
      <c r="E21" s="276">
        <f>入力シート!F132</f>
        <v>0</v>
      </c>
      <c r="F21" s="201">
        <f>内６!K19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入力シート!D133</f>
        <v>0</v>
      </c>
      <c r="B22" s="220">
        <f>入力シート!E133</f>
        <v>0</v>
      </c>
      <c r="C22" s="220">
        <f>入力シート!H133</f>
        <v>0</v>
      </c>
      <c r="D22" s="272">
        <f>内６!J20</f>
        <v>0</v>
      </c>
      <c r="E22" s="276">
        <f>入力シート!F133</f>
        <v>0</v>
      </c>
      <c r="F22" s="201">
        <f>内６!K20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入力シート!D134</f>
        <v>0</v>
      </c>
      <c r="B23" s="220">
        <f>入力シート!E134</f>
        <v>0</v>
      </c>
      <c r="C23" s="220">
        <f>入力シート!H134</f>
        <v>0</v>
      </c>
      <c r="D23" s="272">
        <f>内６!J21</f>
        <v>0</v>
      </c>
      <c r="E23" s="276">
        <f>入力シート!F134</f>
        <v>0</v>
      </c>
      <c r="F23" s="201">
        <f>内６!K21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7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&amp;CP.6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入力シート!D135</f>
        <v>0</v>
      </c>
      <c r="B7" s="218">
        <f>入力シート!E135</f>
        <v>0</v>
      </c>
      <c r="C7" s="218">
        <f>入力シート!H135</f>
        <v>0</v>
      </c>
      <c r="D7" s="271">
        <f>内７!J5</f>
        <v>0</v>
      </c>
      <c r="E7" s="276">
        <f>入力シート!F135</f>
        <v>0</v>
      </c>
      <c r="F7" s="200">
        <f>内７!K5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入力シート!D136</f>
        <v>0</v>
      </c>
      <c r="B8" s="220">
        <f>入力シート!E136</f>
        <v>0</v>
      </c>
      <c r="C8" s="220">
        <f>入力シート!H136</f>
        <v>0</v>
      </c>
      <c r="D8" s="272">
        <f>内７!J6</f>
        <v>0</v>
      </c>
      <c r="E8" s="276">
        <f>入力シート!F136</f>
        <v>0</v>
      </c>
      <c r="F8" s="201">
        <f>内７!K6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入力シート!D137</f>
        <v>0</v>
      </c>
      <c r="B9" s="220">
        <f>入力シート!E137</f>
        <v>0</v>
      </c>
      <c r="C9" s="220">
        <f>入力シート!H137</f>
        <v>0</v>
      </c>
      <c r="D9" s="272">
        <f>内７!J7</f>
        <v>0</v>
      </c>
      <c r="E9" s="276">
        <f>入力シート!F137</f>
        <v>0</v>
      </c>
      <c r="F9" s="201">
        <f>内７!K7</f>
        <v>0</v>
      </c>
      <c r="G9" s="203"/>
      <c r="H9" s="201">
        <f t="shared" ref="H9:H23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入力シート!D138</f>
        <v>0</v>
      </c>
      <c r="B10" s="220">
        <f>入力シート!E138</f>
        <v>0</v>
      </c>
      <c r="C10" s="220">
        <f>入力シート!H138</f>
        <v>0</v>
      </c>
      <c r="D10" s="272">
        <f>内７!J8</f>
        <v>0</v>
      </c>
      <c r="E10" s="276">
        <f>入力シート!F138</f>
        <v>0</v>
      </c>
      <c r="F10" s="201">
        <f>内７!K8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入力シート!D139</f>
        <v>0</v>
      </c>
      <c r="B11" s="220">
        <f>入力シート!E139</f>
        <v>0</v>
      </c>
      <c r="C11" s="220">
        <f>入力シート!H139</f>
        <v>0</v>
      </c>
      <c r="D11" s="272">
        <f>内７!J9</f>
        <v>0</v>
      </c>
      <c r="E11" s="276">
        <f>入力シート!F139</f>
        <v>0</v>
      </c>
      <c r="F11" s="201">
        <f>内７!K9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入力シート!D140</f>
        <v>0</v>
      </c>
      <c r="B12" s="220">
        <f>入力シート!E140</f>
        <v>0</v>
      </c>
      <c r="C12" s="220">
        <f>入力シート!H140</f>
        <v>0</v>
      </c>
      <c r="D12" s="272">
        <f>内７!J10</f>
        <v>0</v>
      </c>
      <c r="E12" s="276">
        <f>入力シート!F140</f>
        <v>0</v>
      </c>
      <c r="F12" s="201">
        <f>内７!K10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入力シート!D141</f>
        <v>0</v>
      </c>
      <c r="B13" s="220">
        <f>入力シート!E141</f>
        <v>0</v>
      </c>
      <c r="C13" s="220">
        <f>入力シート!H141</f>
        <v>0</v>
      </c>
      <c r="D13" s="272">
        <f>内７!J11</f>
        <v>0</v>
      </c>
      <c r="E13" s="276">
        <f>入力シート!F141</f>
        <v>0</v>
      </c>
      <c r="F13" s="201">
        <f>内７!K11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入力シート!D142</f>
        <v>0</v>
      </c>
      <c r="B14" s="220">
        <f>入力シート!E142</f>
        <v>0</v>
      </c>
      <c r="C14" s="220">
        <f>入力シート!H142</f>
        <v>0</v>
      </c>
      <c r="D14" s="272">
        <f>内７!J12</f>
        <v>0</v>
      </c>
      <c r="E14" s="276">
        <f>入力シート!F142</f>
        <v>0</v>
      </c>
      <c r="F14" s="201">
        <f>内７!K12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入力シート!D143</f>
        <v>0</v>
      </c>
      <c r="B15" s="220">
        <f>入力シート!E143</f>
        <v>0</v>
      </c>
      <c r="C15" s="220">
        <f>入力シート!H143</f>
        <v>0</v>
      </c>
      <c r="D15" s="272">
        <f>内７!J13</f>
        <v>0</v>
      </c>
      <c r="E15" s="276">
        <f>入力シート!F143</f>
        <v>0</v>
      </c>
      <c r="F15" s="201">
        <f>内７!K13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入力シート!D144</f>
        <v>0</v>
      </c>
      <c r="B16" s="220">
        <f>入力シート!E144</f>
        <v>0</v>
      </c>
      <c r="C16" s="220">
        <f>入力シート!H144</f>
        <v>0</v>
      </c>
      <c r="D16" s="272">
        <f>内７!J14</f>
        <v>0</v>
      </c>
      <c r="E16" s="276">
        <f>入力シート!F144</f>
        <v>0</v>
      </c>
      <c r="F16" s="201">
        <f>内７!K14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入力シート!D145</f>
        <v>0</v>
      </c>
      <c r="B17" s="220">
        <f>入力シート!E145</f>
        <v>0</v>
      </c>
      <c r="C17" s="220">
        <f>入力シート!H145</f>
        <v>0</v>
      </c>
      <c r="D17" s="272">
        <f>内７!J15</f>
        <v>0</v>
      </c>
      <c r="E17" s="276">
        <f>入力シート!F145</f>
        <v>0</v>
      </c>
      <c r="F17" s="201">
        <f>内７!K15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入力シート!D146</f>
        <v>0</v>
      </c>
      <c r="B18" s="220">
        <f>入力シート!E146</f>
        <v>0</v>
      </c>
      <c r="C18" s="220">
        <f>入力シート!H146</f>
        <v>0</v>
      </c>
      <c r="D18" s="272">
        <f>内７!J16</f>
        <v>0</v>
      </c>
      <c r="E18" s="276">
        <f>入力シート!F146</f>
        <v>0</v>
      </c>
      <c r="F18" s="201">
        <f>内７!K16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入力シート!D147</f>
        <v>0</v>
      </c>
      <c r="B19" s="220">
        <f>入力シート!E147</f>
        <v>0</v>
      </c>
      <c r="C19" s="220">
        <f>入力シート!H147</f>
        <v>0</v>
      </c>
      <c r="D19" s="272">
        <f>内７!J17</f>
        <v>0</v>
      </c>
      <c r="E19" s="276">
        <f>入力シート!F147</f>
        <v>0</v>
      </c>
      <c r="F19" s="201">
        <f>内７!K17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入力シート!D148</f>
        <v>0</v>
      </c>
      <c r="B20" s="220">
        <f>入力シート!E148</f>
        <v>0</v>
      </c>
      <c r="C20" s="220">
        <f>入力シート!H148</f>
        <v>0</v>
      </c>
      <c r="D20" s="272">
        <f>内７!J18</f>
        <v>0</v>
      </c>
      <c r="E20" s="276">
        <f>入力シート!F148</f>
        <v>0</v>
      </c>
      <c r="F20" s="201">
        <f>内７!K18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入力シート!D149</f>
        <v>0</v>
      </c>
      <c r="B21" s="220">
        <f>入力シート!E149</f>
        <v>0</v>
      </c>
      <c r="C21" s="220">
        <f>入力シート!H149</f>
        <v>0</v>
      </c>
      <c r="D21" s="272">
        <f>内７!J19</f>
        <v>0</v>
      </c>
      <c r="E21" s="276">
        <f>入力シート!F149</f>
        <v>0</v>
      </c>
      <c r="F21" s="201">
        <f>内７!K19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入力シート!D150</f>
        <v>0</v>
      </c>
      <c r="B22" s="220">
        <f>入力シート!E150</f>
        <v>0</v>
      </c>
      <c r="C22" s="220">
        <f>入力シート!H150</f>
        <v>0</v>
      </c>
      <c r="D22" s="272">
        <f>内７!J20</f>
        <v>0</v>
      </c>
      <c r="E22" s="276">
        <f>入力シート!F150</f>
        <v>0</v>
      </c>
      <c r="F22" s="201">
        <f>内７!K20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入力シート!D151</f>
        <v>0</v>
      </c>
      <c r="B23" s="220">
        <f>入力シート!E151</f>
        <v>0</v>
      </c>
      <c r="C23" s="220">
        <f>入力シート!H151</f>
        <v>0</v>
      </c>
      <c r="D23" s="272">
        <f>内７!J21</f>
        <v>0</v>
      </c>
      <c r="E23" s="276">
        <f>入力シート!F151</f>
        <v>0</v>
      </c>
      <c r="F23" s="201">
        <f>内７!K21</f>
        <v>0</v>
      </c>
      <c r="G23" s="204"/>
      <c r="H23" s="201">
        <f t="shared" si="0"/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6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&amp;CP.7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入力シート!D152</f>
        <v>0</v>
      </c>
      <c r="B7" s="218">
        <f>入力シート!E152</f>
        <v>0</v>
      </c>
      <c r="C7" s="218">
        <f>入力シート!H152</f>
        <v>0</v>
      </c>
      <c r="D7" s="271">
        <f>内８!J5</f>
        <v>0</v>
      </c>
      <c r="E7" s="276">
        <f>入力シート!F152</f>
        <v>0</v>
      </c>
      <c r="F7" s="200">
        <f>内８!K5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入力シート!D153</f>
        <v>0</v>
      </c>
      <c r="B8" s="220">
        <f>入力シート!E153</f>
        <v>0</v>
      </c>
      <c r="C8" s="220">
        <f>入力シート!H153</f>
        <v>0</v>
      </c>
      <c r="D8" s="272">
        <f>内８!J6</f>
        <v>0</v>
      </c>
      <c r="E8" s="276">
        <f>入力シート!F153</f>
        <v>0</v>
      </c>
      <c r="F8" s="201">
        <f>内８!K6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入力シート!D154</f>
        <v>0</v>
      </c>
      <c r="B9" s="220">
        <f>入力シート!E154</f>
        <v>0</v>
      </c>
      <c r="C9" s="220">
        <f>入力シート!H154</f>
        <v>0</v>
      </c>
      <c r="D9" s="272">
        <f>内８!J7</f>
        <v>0</v>
      </c>
      <c r="E9" s="276">
        <f>入力シート!F154</f>
        <v>0</v>
      </c>
      <c r="F9" s="201">
        <f>内８!K7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入力シート!D155</f>
        <v>0</v>
      </c>
      <c r="B10" s="220">
        <f>入力シート!E155</f>
        <v>0</v>
      </c>
      <c r="C10" s="220">
        <f>入力シート!H155</f>
        <v>0</v>
      </c>
      <c r="D10" s="272">
        <f>内８!J8</f>
        <v>0</v>
      </c>
      <c r="E10" s="276">
        <f>入力シート!F155</f>
        <v>0</v>
      </c>
      <c r="F10" s="201">
        <f>内８!K8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入力シート!D156</f>
        <v>0</v>
      </c>
      <c r="B11" s="220">
        <f>入力シート!E156</f>
        <v>0</v>
      </c>
      <c r="C11" s="220">
        <f>入力シート!H156</f>
        <v>0</v>
      </c>
      <c r="D11" s="272">
        <f>内８!J9</f>
        <v>0</v>
      </c>
      <c r="E11" s="276">
        <f>入力シート!F156</f>
        <v>0</v>
      </c>
      <c r="F11" s="201">
        <f>内８!K9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入力シート!D157</f>
        <v>0</v>
      </c>
      <c r="B12" s="220">
        <f>入力シート!E157</f>
        <v>0</v>
      </c>
      <c r="C12" s="220">
        <f>入力シート!H157</f>
        <v>0</v>
      </c>
      <c r="D12" s="272">
        <f>内８!J10</f>
        <v>0</v>
      </c>
      <c r="E12" s="276">
        <f>入力シート!F157</f>
        <v>0</v>
      </c>
      <c r="F12" s="201">
        <f>内８!K10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入力シート!D158</f>
        <v>0</v>
      </c>
      <c r="B13" s="220">
        <f>入力シート!E158</f>
        <v>0</v>
      </c>
      <c r="C13" s="220">
        <f>入力シート!H158</f>
        <v>0</v>
      </c>
      <c r="D13" s="272">
        <f>内８!J11</f>
        <v>0</v>
      </c>
      <c r="E13" s="276">
        <f>入力シート!F158</f>
        <v>0</v>
      </c>
      <c r="F13" s="201">
        <f>内８!K11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入力シート!D159</f>
        <v>0</v>
      </c>
      <c r="B14" s="220">
        <f>入力シート!E159</f>
        <v>0</v>
      </c>
      <c r="C14" s="220">
        <f>入力シート!H159</f>
        <v>0</v>
      </c>
      <c r="D14" s="272">
        <f>内８!J12</f>
        <v>0</v>
      </c>
      <c r="E14" s="276">
        <f>入力シート!F159</f>
        <v>0</v>
      </c>
      <c r="F14" s="201">
        <f>内８!K12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入力シート!D160</f>
        <v>0</v>
      </c>
      <c r="B15" s="220">
        <f>入力シート!E160</f>
        <v>0</v>
      </c>
      <c r="C15" s="220">
        <f>入力シート!H160</f>
        <v>0</v>
      </c>
      <c r="D15" s="272">
        <f>内８!J13</f>
        <v>0</v>
      </c>
      <c r="E15" s="276">
        <f>入力シート!F160</f>
        <v>0</v>
      </c>
      <c r="F15" s="201">
        <f>内８!K13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入力シート!D161</f>
        <v>0</v>
      </c>
      <c r="B16" s="220">
        <f>入力シート!E161</f>
        <v>0</v>
      </c>
      <c r="C16" s="220">
        <f>入力シート!H161</f>
        <v>0</v>
      </c>
      <c r="D16" s="272">
        <f>内８!J14</f>
        <v>0</v>
      </c>
      <c r="E16" s="276">
        <f>入力シート!F161</f>
        <v>0</v>
      </c>
      <c r="F16" s="201">
        <f>内８!K14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入力シート!D162</f>
        <v>0</v>
      </c>
      <c r="B17" s="220">
        <f>入力シート!E162</f>
        <v>0</v>
      </c>
      <c r="C17" s="220">
        <f>入力シート!H162</f>
        <v>0</v>
      </c>
      <c r="D17" s="272">
        <f>内８!J15</f>
        <v>0</v>
      </c>
      <c r="E17" s="276">
        <f>入力シート!F162</f>
        <v>0</v>
      </c>
      <c r="F17" s="201">
        <f>内８!K15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入力シート!D163</f>
        <v>0</v>
      </c>
      <c r="B18" s="220">
        <f>入力シート!E163</f>
        <v>0</v>
      </c>
      <c r="C18" s="220">
        <f>入力シート!H163</f>
        <v>0</v>
      </c>
      <c r="D18" s="272">
        <f>内８!J16</f>
        <v>0</v>
      </c>
      <c r="E18" s="276">
        <f>入力シート!F163</f>
        <v>0</v>
      </c>
      <c r="F18" s="201">
        <f>内８!K16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入力シート!D164</f>
        <v>0</v>
      </c>
      <c r="B19" s="220">
        <f>入力シート!E164</f>
        <v>0</v>
      </c>
      <c r="C19" s="220">
        <f>入力シート!H164</f>
        <v>0</v>
      </c>
      <c r="D19" s="272">
        <f>内８!J17</f>
        <v>0</v>
      </c>
      <c r="E19" s="276">
        <f>入力シート!F164</f>
        <v>0</v>
      </c>
      <c r="F19" s="201">
        <f>内８!K17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入力シート!D165</f>
        <v>0</v>
      </c>
      <c r="B20" s="220">
        <f>入力シート!E165</f>
        <v>0</v>
      </c>
      <c r="C20" s="220">
        <f>入力シート!H165</f>
        <v>0</v>
      </c>
      <c r="D20" s="272">
        <f>内８!J18</f>
        <v>0</v>
      </c>
      <c r="E20" s="276">
        <f>入力シート!F165</f>
        <v>0</v>
      </c>
      <c r="F20" s="201">
        <f>内８!K18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入力シート!D166</f>
        <v>0</v>
      </c>
      <c r="B21" s="220">
        <f>入力シート!E166</f>
        <v>0</v>
      </c>
      <c r="C21" s="220">
        <f>入力シート!H166</f>
        <v>0</v>
      </c>
      <c r="D21" s="272">
        <f>内８!J19</f>
        <v>0</v>
      </c>
      <c r="E21" s="276">
        <f>入力シート!F166</f>
        <v>0</v>
      </c>
      <c r="F21" s="201">
        <f>内８!K19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入力シート!D167</f>
        <v>0</v>
      </c>
      <c r="B22" s="220">
        <f>入力シート!E167</f>
        <v>0</v>
      </c>
      <c r="C22" s="220">
        <f>入力シート!H167</f>
        <v>0</v>
      </c>
      <c r="D22" s="272">
        <f>内８!J20</f>
        <v>0</v>
      </c>
      <c r="E22" s="276">
        <f>入力シート!F167</f>
        <v>0</v>
      </c>
      <c r="F22" s="201">
        <f>内８!K20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入力シート!D168</f>
        <v>0</v>
      </c>
      <c r="B23" s="220">
        <f>入力シート!E168</f>
        <v>0</v>
      </c>
      <c r="C23" s="220">
        <f>入力シート!H168</f>
        <v>0</v>
      </c>
      <c r="D23" s="272">
        <f>内８!J21</f>
        <v>0</v>
      </c>
      <c r="E23" s="276">
        <f>入力シート!F168</f>
        <v>0</v>
      </c>
      <c r="F23" s="201">
        <f>内８!K21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5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&amp;CP.8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入力シート!D169</f>
        <v>0</v>
      </c>
      <c r="B7" s="218">
        <f>入力シート!E169</f>
        <v>0</v>
      </c>
      <c r="C7" s="218">
        <f>入力シート!H169</f>
        <v>0</v>
      </c>
      <c r="D7" s="271">
        <f>内９!J5</f>
        <v>0</v>
      </c>
      <c r="E7" s="276">
        <f>入力シート!F169</f>
        <v>0</v>
      </c>
      <c r="F7" s="200">
        <f>内９!K5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入力シート!D170</f>
        <v>0</v>
      </c>
      <c r="B8" s="220">
        <f>入力シート!E170</f>
        <v>0</v>
      </c>
      <c r="C8" s="220">
        <f>入力シート!H170</f>
        <v>0</v>
      </c>
      <c r="D8" s="272">
        <f>内９!J6</f>
        <v>0</v>
      </c>
      <c r="E8" s="276">
        <f>入力シート!F170</f>
        <v>0</v>
      </c>
      <c r="F8" s="201">
        <f>内９!K6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入力シート!D171</f>
        <v>0</v>
      </c>
      <c r="B9" s="220">
        <f>入力シート!E171</f>
        <v>0</v>
      </c>
      <c r="C9" s="220">
        <f>入力シート!H171</f>
        <v>0</v>
      </c>
      <c r="D9" s="272">
        <f>内９!J7</f>
        <v>0</v>
      </c>
      <c r="E9" s="276">
        <f>入力シート!F171</f>
        <v>0</v>
      </c>
      <c r="F9" s="201">
        <f>内９!K7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入力シート!D172</f>
        <v>0</v>
      </c>
      <c r="B10" s="220">
        <f>入力シート!E172</f>
        <v>0</v>
      </c>
      <c r="C10" s="220">
        <f>入力シート!H172</f>
        <v>0</v>
      </c>
      <c r="D10" s="272">
        <f>内９!J8</f>
        <v>0</v>
      </c>
      <c r="E10" s="276">
        <f>入力シート!F172</f>
        <v>0</v>
      </c>
      <c r="F10" s="201">
        <f>内９!K8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入力シート!D173</f>
        <v>0</v>
      </c>
      <c r="B11" s="220">
        <f>入力シート!E173</f>
        <v>0</v>
      </c>
      <c r="C11" s="220">
        <f>入力シート!H173</f>
        <v>0</v>
      </c>
      <c r="D11" s="272">
        <f>内９!J9</f>
        <v>0</v>
      </c>
      <c r="E11" s="276">
        <f>入力シート!F173</f>
        <v>0</v>
      </c>
      <c r="F11" s="201">
        <f>内９!K9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入力シート!D174</f>
        <v>0</v>
      </c>
      <c r="B12" s="220">
        <f>入力シート!E174</f>
        <v>0</v>
      </c>
      <c r="C12" s="220">
        <f>入力シート!H174</f>
        <v>0</v>
      </c>
      <c r="D12" s="272">
        <f>内９!J10</f>
        <v>0</v>
      </c>
      <c r="E12" s="276">
        <f>入力シート!F174</f>
        <v>0</v>
      </c>
      <c r="F12" s="201">
        <f>内９!K10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入力シート!D175</f>
        <v>0</v>
      </c>
      <c r="B13" s="220">
        <f>入力シート!E175</f>
        <v>0</v>
      </c>
      <c r="C13" s="220">
        <f>入力シート!H175</f>
        <v>0</v>
      </c>
      <c r="D13" s="272">
        <f>内９!J11</f>
        <v>0</v>
      </c>
      <c r="E13" s="276">
        <f>入力シート!F175</f>
        <v>0</v>
      </c>
      <c r="F13" s="201">
        <f>内９!K11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入力シート!D176</f>
        <v>0</v>
      </c>
      <c r="B14" s="220">
        <f>入力シート!E176</f>
        <v>0</v>
      </c>
      <c r="C14" s="220">
        <f>入力シート!H176</f>
        <v>0</v>
      </c>
      <c r="D14" s="272">
        <f>内９!J12</f>
        <v>0</v>
      </c>
      <c r="E14" s="276">
        <f>入力シート!F176</f>
        <v>0</v>
      </c>
      <c r="F14" s="201">
        <f>内９!K12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入力シート!D177</f>
        <v>0</v>
      </c>
      <c r="B15" s="220">
        <f>入力シート!E177</f>
        <v>0</v>
      </c>
      <c r="C15" s="220">
        <f>入力シート!H177</f>
        <v>0</v>
      </c>
      <c r="D15" s="272">
        <f>内９!J13</f>
        <v>0</v>
      </c>
      <c r="E15" s="276">
        <f>入力シート!F177</f>
        <v>0</v>
      </c>
      <c r="F15" s="201">
        <f>内９!K13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入力シート!D178</f>
        <v>0</v>
      </c>
      <c r="B16" s="220">
        <f>入力シート!E178</f>
        <v>0</v>
      </c>
      <c r="C16" s="220">
        <f>入力シート!H178</f>
        <v>0</v>
      </c>
      <c r="D16" s="272">
        <f>内９!J14</f>
        <v>0</v>
      </c>
      <c r="E16" s="276">
        <f>入力シート!F178</f>
        <v>0</v>
      </c>
      <c r="F16" s="201">
        <f>内９!K14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入力シート!D179</f>
        <v>0</v>
      </c>
      <c r="B17" s="220">
        <f>入力シート!E179</f>
        <v>0</v>
      </c>
      <c r="C17" s="220">
        <f>入力シート!H179</f>
        <v>0</v>
      </c>
      <c r="D17" s="272">
        <f>内９!J15</f>
        <v>0</v>
      </c>
      <c r="E17" s="276">
        <f>入力シート!F179</f>
        <v>0</v>
      </c>
      <c r="F17" s="201">
        <f>内９!K15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入力シート!D180</f>
        <v>0</v>
      </c>
      <c r="B18" s="220">
        <f>入力シート!E180</f>
        <v>0</v>
      </c>
      <c r="C18" s="220">
        <f>入力シート!H180</f>
        <v>0</v>
      </c>
      <c r="D18" s="272">
        <f>内９!J16</f>
        <v>0</v>
      </c>
      <c r="E18" s="276">
        <f>入力シート!F180</f>
        <v>0</v>
      </c>
      <c r="F18" s="201">
        <f>内９!K16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入力シート!D181</f>
        <v>0</v>
      </c>
      <c r="B19" s="220">
        <f>入力シート!E181</f>
        <v>0</v>
      </c>
      <c r="C19" s="220">
        <f>入力シート!H181</f>
        <v>0</v>
      </c>
      <c r="D19" s="272">
        <f>内９!J17</f>
        <v>0</v>
      </c>
      <c r="E19" s="276">
        <f>入力シート!F181</f>
        <v>0</v>
      </c>
      <c r="F19" s="201">
        <f>内９!K17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入力シート!D182</f>
        <v>0</v>
      </c>
      <c r="B20" s="220">
        <f>入力シート!E182</f>
        <v>0</v>
      </c>
      <c r="C20" s="220">
        <f>入力シート!H182</f>
        <v>0</v>
      </c>
      <c r="D20" s="272">
        <f>内９!J18</f>
        <v>0</v>
      </c>
      <c r="E20" s="276">
        <f>入力シート!F182</f>
        <v>0</v>
      </c>
      <c r="F20" s="201">
        <f>内９!K18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入力シート!D183</f>
        <v>0</v>
      </c>
      <c r="B21" s="220">
        <f>入力シート!E183</f>
        <v>0</v>
      </c>
      <c r="C21" s="220">
        <f>入力シート!H183</f>
        <v>0</v>
      </c>
      <c r="D21" s="272">
        <f>内９!J19</f>
        <v>0</v>
      </c>
      <c r="E21" s="276">
        <f>入力シート!F183</f>
        <v>0</v>
      </c>
      <c r="F21" s="201">
        <f>内９!K19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入力シート!D184</f>
        <v>0</v>
      </c>
      <c r="B22" s="220">
        <f>入力シート!E184</f>
        <v>0</v>
      </c>
      <c r="C22" s="220">
        <f>入力シート!H184</f>
        <v>0</v>
      </c>
      <c r="D22" s="272">
        <f>内９!J20</f>
        <v>0</v>
      </c>
      <c r="E22" s="276">
        <f>入力シート!F184</f>
        <v>0</v>
      </c>
      <c r="F22" s="201">
        <f>内９!K20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入力シート!D185</f>
        <v>0</v>
      </c>
      <c r="B23" s="220">
        <f>入力シート!E185</f>
        <v>0</v>
      </c>
      <c r="C23" s="220">
        <f>入力シート!H185</f>
        <v>0</v>
      </c>
      <c r="D23" s="272">
        <f>内９!J21</f>
        <v>0</v>
      </c>
      <c r="E23" s="276">
        <f>入力シート!F185</f>
        <v>0</v>
      </c>
      <c r="F23" s="201">
        <f>内９!K21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4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&amp;CP.9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入力シート!D186</f>
        <v>0</v>
      </c>
      <c r="B7" s="218">
        <f>入力シート!E186</f>
        <v>0</v>
      </c>
      <c r="C7" s="218">
        <f>入力シート!H186</f>
        <v>0</v>
      </c>
      <c r="D7" s="271">
        <f>内１０!J5</f>
        <v>0</v>
      </c>
      <c r="E7" s="276">
        <f>入力シート!F186</f>
        <v>0</v>
      </c>
      <c r="F7" s="200">
        <f>内１０!K5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入力シート!D187</f>
        <v>0</v>
      </c>
      <c r="B8" s="220">
        <f>入力シート!E187</f>
        <v>0</v>
      </c>
      <c r="C8" s="220">
        <f>入力シート!H187</f>
        <v>0</v>
      </c>
      <c r="D8" s="272">
        <f>内１０!J6</f>
        <v>0</v>
      </c>
      <c r="E8" s="276">
        <f>入力シート!F187</f>
        <v>0</v>
      </c>
      <c r="F8" s="201">
        <f>内１０!K6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入力シート!D188</f>
        <v>0</v>
      </c>
      <c r="B9" s="220">
        <f>入力シート!E188</f>
        <v>0</v>
      </c>
      <c r="C9" s="220">
        <f>入力シート!H188</f>
        <v>0</v>
      </c>
      <c r="D9" s="272">
        <f>内１０!J7</f>
        <v>0</v>
      </c>
      <c r="E9" s="276">
        <f>入力シート!F188</f>
        <v>0</v>
      </c>
      <c r="F9" s="201">
        <f>内１０!K7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入力シート!D189</f>
        <v>0</v>
      </c>
      <c r="B10" s="220">
        <f>入力シート!E189</f>
        <v>0</v>
      </c>
      <c r="C10" s="220">
        <f>入力シート!H189</f>
        <v>0</v>
      </c>
      <c r="D10" s="272">
        <f>内１０!J8</f>
        <v>0</v>
      </c>
      <c r="E10" s="276">
        <f>入力シート!F189</f>
        <v>0</v>
      </c>
      <c r="F10" s="201">
        <f>内１０!K8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入力シート!D190</f>
        <v>0</v>
      </c>
      <c r="B11" s="220">
        <f>入力シート!E190</f>
        <v>0</v>
      </c>
      <c r="C11" s="220">
        <f>入力シート!H190</f>
        <v>0</v>
      </c>
      <c r="D11" s="272">
        <f>内１０!J9</f>
        <v>0</v>
      </c>
      <c r="E11" s="276">
        <f>入力シート!F190</f>
        <v>0</v>
      </c>
      <c r="F11" s="201">
        <f>内１０!K9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入力シート!D191</f>
        <v>0</v>
      </c>
      <c r="B12" s="220">
        <f>入力シート!E191</f>
        <v>0</v>
      </c>
      <c r="C12" s="220">
        <f>入力シート!H191</f>
        <v>0</v>
      </c>
      <c r="D12" s="272">
        <f>内１０!J10</f>
        <v>0</v>
      </c>
      <c r="E12" s="276">
        <f>入力シート!F191</f>
        <v>0</v>
      </c>
      <c r="F12" s="201">
        <f>内１０!K10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入力シート!D192</f>
        <v>0</v>
      </c>
      <c r="B13" s="220">
        <f>入力シート!E192</f>
        <v>0</v>
      </c>
      <c r="C13" s="220">
        <f>入力シート!H192</f>
        <v>0</v>
      </c>
      <c r="D13" s="272">
        <f>内１０!J11</f>
        <v>0</v>
      </c>
      <c r="E13" s="276">
        <f>入力シート!F192</f>
        <v>0</v>
      </c>
      <c r="F13" s="201">
        <f>内１０!K11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入力シート!D193</f>
        <v>0</v>
      </c>
      <c r="B14" s="220">
        <f>入力シート!E193</f>
        <v>0</v>
      </c>
      <c r="C14" s="220">
        <f>入力シート!H193</f>
        <v>0</v>
      </c>
      <c r="D14" s="272">
        <f>内１０!J12</f>
        <v>0</v>
      </c>
      <c r="E14" s="276">
        <f>入力シート!F193</f>
        <v>0</v>
      </c>
      <c r="F14" s="201">
        <f>内１０!K12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入力シート!D194</f>
        <v>0</v>
      </c>
      <c r="B15" s="220">
        <f>入力シート!E194</f>
        <v>0</v>
      </c>
      <c r="C15" s="220">
        <f>入力シート!H194</f>
        <v>0</v>
      </c>
      <c r="D15" s="272">
        <f>内１０!J13</f>
        <v>0</v>
      </c>
      <c r="E15" s="276">
        <f>入力シート!F194</f>
        <v>0</v>
      </c>
      <c r="F15" s="201">
        <f>内１０!K13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入力シート!D195</f>
        <v>0</v>
      </c>
      <c r="B16" s="220">
        <f>入力シート!E195</f>
        <v>0</v>
      </c>
      <c r="C16" s="220">
        <f>入力シート!H195</f>
        <v>0</v>
      </c>
      <c r="D16" s="272">
        <f>内１０!J14</f>
        <v>0</v>
      </c>
      <c r="E16" s="276">
        <f>入力シート!F195</f>
        <v>0</v>
      </c>
      <c r="F16" s="201">
        <f>内１０!K14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入力シート!D196</f>
        <v>0</v>
      </c>
      <c r="B17" s="220">
        <f>入力シート!E196</f>
        <v>0</v>
      </c>
      <c r="C17" s="220">
        <f>入力シート!H196</f>
        <v>0</v>
      </c>
      <c r="D17" s="272">
        <f>内１０!J15</f>
        <v>0</v>
      </c>
      <c r="E17" s="276">
        <f>入力シート!F196</f>
        <v>0</v>
      </c>
      <c r="F17" s="201">
        <f>内１０!K15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入力シート!D197</f>
        <v>0</v>
      </c>
      <c r="B18" s="220">
        <f>入力シート!E197</f>
        <v>0</v>
      </c>
      <c r="C18" s="220">
        <f>入力シート!H197</f>
        <v>0</v>
      </c>
      <c r="D18" s="272">
        <f>内１０!J16</f>
        <v>0</v>
      </c>
      <c r="E18" s="276">
        <f>入力シート!F197</f>
        <v>0</v>
      </c>
      <c r="F18" s="201">
        <f>内１０!K16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入力シート!D198</f>
        <v>0</v>
      </c>
      <c r="B19" s="220">
        <f>入力シート!E198</f>
        <v>0</v>
      </c>
      <c r="C19" s="220">
        <f>入力シート!H198</f>
        <v>0</v>
      </c>
      <c r="D19" s="272">
        <f>内１０!J17</f>
        <v>0</v>
      </c>
      <c r="E19" s="276">
        <f>入力シート!F198</f>
        <v>0</v>
      </c>
      <c r="F19" s="201">
        <f>内１０!K17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入力シート!D199</f>
        <v>0</v>
      </c>
      <c r="B20" s="220">
        <f>入力シート!E199</f>
        <v>0</v>
      </c>
      <c r="C20" s="220">
        <f>入力シート!H199</f>
        <v>0</v>
      </c>
      <c r="D20" s="272">
        <f>内１０!J18</f>
        <v>0</v>
      </c>
      <c r="E20" s="276">
        <f>入力シート!F199</f>
        <v>0</v>
      </c>
      <c r="F20" s="201">
        <f>内１０!K18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入力シート!D200</f>
        <v>0</v>
      </c>
      <c r="B21" s="220">
        <f>入力シート!E200</f>
        <v>0</v>
      </c>
      <c r="C21" s="220">
        <f>入力シート!H200</f>
        <v>0</v>
      </c>
      <c r="D21" s="272">
        <f>内１０!J19</f>
        <v>0</v>
      </c>
      <c r="E21" s="276">
        <f>入力シート!F200</f>
        <v>0</v>
      </c>
      <c r="F21" s="201">
        <f>内１０!K19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入力シート!D201</f>
        <v>0</v>
      </c>
      <c r="B22" s="220">
        <f>入力シート!E201</f>
        <v>0</v>
      </c>
      <c r="C22" s="220">
        <f>入力シート!H201</f>
        <v>0</v>
      </c>
      <c r="D22" s="272">
        <f>内１０!J20</f>
        <v>0</v>
      </c>
      <c r="E22" s="276">
        <f>入力シート!F201</f>
        <v>0</v>
      </c>
      <c r="F22" s="201">
        <f>内１０!K20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入力シート!D202</f>
        <v>0</v>
      </c>
      <c r="B23" s="220">
        <f>入力シート!E202</f>
        <v>0</v>
      </c>
      <c r="C23" s="220">
        <f>入力シート!H202</f>
        <v>0</v>
      </c>
      <c r="D23" s="272">
        <f>内１０!J21</f>
        <v>0</v>
      </c>
      <c r="E23" s="276">
        <f>入力シート!F202</f>
        <v>0</v>
      </c>
      <c r="F23" s="201">
        <f>内１０!K21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3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&amp;CP.10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入力シート!D203</f>
        <v>0</v>
      </c>
      <c r="B7" s="218">
        <f>入力シート!E203</f>
        <v>0</v>
      </c>
      <c r="C7" s="218">
        <f>入力シート!H203</f>
        <v>0</v>
      </c>
      <c r="D7" s="271">
        <f>内１１!J5</f>
        <v>0</v>
      </c>
      <c r="E7" s="276">
        <f>入力シート!F203</f>
        <v>0</v>
      </c>
      <c r="F7" s="200">
        <f>内１１!K5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入力シート!D204</f>
        <v>0</v>
      </c>
      <c r="B8" s="220">
        <f>入力シート!E204</f>
        <v>0</v>
      </c>
      <c r="C8" s="220">
        <f>入力シート!H204</f>
        <v>0</v>
      </c>
      <c r="D8" s="272">
        <f>内１１!J6</f>
        <v>0</v>
      </c>
      <c r="E8" s="276">
        <f>入力シート!F204</f>
        <v>0</v>
      </c>
      <c r="F8" s="201">
        <f>内１１!K6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入力シート!D205</f>
        <v>0</v>
      </c>
      <c r="B9" s="220">
        <f>入力シート!E205</f>
        <v>0</v>
      </c>
      <c r="C9" s="220">
        <f>入力シート!H205</f>
        <v>0</v>
      </c>
      <c r="D9" s="272">
        <f>内１１!J7</f>
        <v>0</v>
      </c>
      <c r="E9" s="276">
        <f>入力シート!F205</f>
        <v>0</v>
      </c>
      <c r="F9" s="201">
        <f>内１１!K7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入力シート!D206</f>
        <v>0</v>
      </c>
      <c r="B10" s="220">
        <f>入力シート!E206</f>
        <v>0</v>
      </c>
      <c r="C10" s="220">
        <f>入力シート!H206</f>
        <v>0</v>
      </c>
      <c r="D10" s="272">
        <f>内１１!J8</f>
        <v>0</v>
      </c>
      <c r="E10" s="276">
        <f>入力シート!F206</f>
        <v>0</v>
      </c>
      <c r="F10" s="201">
        <f>内１１!K8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入力シート!D207</f>
        <v>0</v>
      </c>
      <c r="B11" s="220">
        <f>入力シート!E207</f>
        <v>0</v>
      </c>
      <c r="C11" s="220">
        <f>入力シート!H207</f>
        <v>0</v>
      </c>
      <c r="D11" s="272">
        <f>内１１!J9</f>
        <v>0</v>
      </c>
      <c r="E11" s="276">
        <f>入力シート!F207</f>
        <v>0</v>
      </c>
      <c r="F11" s="201">
        <f>内１１!K9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入力シート!D208</f>
        <v>0</v>
      </c>
      <c r="B12" s="220">
        <f>入力シート!E208</f>
        <v>0</v>
      </c>
      <c r="C12" s="220">
        <f>入力シート!H208</f>
        <v>0</v>
      </c>
      <c r="D12" s="272">
        <f>内１１!J10</f>
        <v>0</v>
      </c>
      <c r="E12" s="276">
        <f>入力シート!F208</f>
        <v>0</v>
      </c>
      <c r="F12" s="201">
        <f>内１１!K10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入力シート!D209</f>
        <v>0</v>
      </c>
      <c r="B13" s="220">
        <f>入力シート!E209</f>
        <v>0</v>
      </c>
      <c r="C13" s="220">
        <f>入力シート!H209</f>
        <v>0</v>
      </c>
      <c r="D13" s="272">
        <f>内１１!J11</f>
        <v>0</v>
      </c>
      <c r="E13" s="276">
        <f>入力シート!F209</f>
        <v>0</v>
      </c>
      <c r="F13" s="201">
        <f>内１１!K11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入力シート!D210</f>
        <v>0</v>
      </c>
      <c r="B14" s="220">
        <f>入力シート!E210</f>
        <v>0</v>
      </c>
      <c r="C14" s="220">
        <f>入力シート!H210</f>
        <v>0</v>
      </c>
      <c r="D14" s="272">
        <f>内１１!J12</f>
        <v>0</v>
      </c>
      <c r="E14" s="276">
        <f>入力シート!F210</f>
        <v>0</v>
      </c>
      <c r="F14" s="201">
        <f>内１１!K12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入力シート!D211</f>
        <v>0</v>
      </c>
      <c r="B15" s="220">
        <f>入力シート!E211</f>
        <v>0</v>
      </c>
      <c r="C15" s="220">
        <f>入力シート!H211</f>
        <v>0</v>
      </c>
      <c r="D15" s="272">
        <f>内１１!J13</f>
        <v>0</v>
      </c>
      <c r="E15" s="276">
        <f>入力シート!F211</f>
        <v>0</v>
      </c>
      <c r="F15" s="201">
        <f>内１１!K13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入力シート!D212</f>
        <v>0</v>
      </c>
      <c r="B16" s="220">
        <f>入力シート!E212</f>
        <v>0</v>
      </c>
      <c r="C16" s="220">
        <f>入力シート!H212</f>
        <v>0</v>
      </c>
      <c r="D16" s="272">
        <f>内１１!J14</f>
        <v>0</v>
      </c>
      <c r="E16" s="276">
        <f>入力シート!F212</f>
        <v>0</v>
      </c>
      <c r="F16" s="201">
        <f>内１１!K14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入力シート!D213</f>
        <v>0</v>
      </c>
      <c r="B17" s="220">
        <f>入力シート!E213</f>
        <v>0</v>
      </c>
      <c r="C17" s="220">
        <f>入力シート!H213</f>
        <v>0</v>
      </c>
      <c r="D17" s="272">
        <f>内１１!J15</f>
        <v>0</v>
      </c>
      <c r="E17" s="276">
        <f>入力シート!F213</f>
        <v>0</v>
      </c>
      <c r="F17" s="201">
        <f>内１１!K15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入力シート!D214</f>
        <v>0</v>
      </c>
      <c r="B18" s="220">
        <f>入力シート!E214</f>
        <v>0</v>
      </c>
      <c r="C18" s="220">
        <f>入力シート!H214</f>
        <v>0</v>
      </c>
      <c r="D18" s="272">
        <f>内１１!J16</f>
        <v>0</v>
      </c>
      <c r="E18" s="276">
        <f>入力シート!F214</f>
        <v>0</v>
      </c>
      <c r="F18" s="201">
        <f>内１１!K16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入力シート!D215</f>
        <v>0</v>
      </c>
      <c r="B19" s="220">
        <f>入力シート!E215</f>
        <v>0</v>
      </c>
      <c r="C19" s="220">
        <f>入力シート!H215</f>
        <v>0</v>
      </c>
      <c r="D19" s="272">
        <f>内１１!J17</f>
        <v>0</v>
      </c>
      <c r="E19" s="276">
        <f>入力シート!F215</f>
        <v>0</v>
      </c>
      <c r="F19" s="201">
        <f>内１１!K17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入力シート!D216</f>
        <v>0</v>
      </c>
      <c r="B20" s="220">
        <f>入力シート!E216</f>
        <v>0</v>
      </c>
      <c r="C20" s="220">
        <f>入力シート!H216</f>
        <v>0</v>
      </c>
      <c r="D20" s="272">
        <f>内１１!J18</f>
        <v>0</v>
      </c>
      <c r="E20" s="276">
        <f>入力シート!F216</f>
        <v>0</v>
      </c>
      <c r="F20" s="201">
        <f>内１１!K18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入力シート!D217</f>
        <v>0</v>
      </c>
      <c r="B21" s="220">
        <f>入力シート!E217</f>
        <v>0</v>
      </c>
      <c r="C21" s="220">
        <f>入力シート!H217</f>
        <v>0</v>
      </c>
      <c r="D21" s="272">
        <f>内１１!J19</f>
        <v>0</v>
      </c>
      <c r="E21" s="276">
        <f>入力シート!F217</f>
        <v>0</v>
      </c>
      <c r="F21" s="201">
        <f>内１１!K19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入力シート!D218</f>
        <v>0</v>
      </c>
      <c r="B22" s="220">
        <f>入力シート!E218</f>
        <v>0</v>
      </c>
      <c r="C22" s="220">
        <f>入力シート!H218</f>
        <v>0</v>
      </c>
      <c r="D22" s="272">
        <f>内１１!J20</f>
        <v>0</v>
      </c>
      <c r="E22" s="276">
        <f>入力シート!F218</f>
        <v>0</v>
      </c>
      <c r="F22" s="201">
        <f>内１１!K20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入力シート!D219</f>
        <v>0</v>
      </c>
      <c r="B23" s="220">
        <f>入力シート!E219</f>
        <v>0</v>
      </c>
      <c r="C23" s="220">
        <f>入力シート!H219</f>
        <v>0</v>
      </c>
      <c r="D23" s="272">
        <f>内１１!J21</f>
        <v>0</v>
      </c>
      <c r="E23" s="276">
        <f>入力シート!F219</f>
        <v>0</v>
      </c>
      <c r="F23" s="201">
        <f>内１１!K21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2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&amp;CP.11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入力シート!D220</f>
        <v>0</v>
      </c>
      <c r="B7" s="218">
        <f>入力シート!E220</f>
        <v>0</v>
      </c>
      <c r="C7" s="218">
        <f>入力シート!H220</f>
        <v>0</v>
      </c>
      <c r="D7" s="271">
        <f>内１２!J5</f>
        <v>0</v>
      </c>
      <c r="E7" s="276">
        <f>入力シート!F220</f>
        <v>0</v>
      </c>
      <c r="F7" s="200">
        <f>内１２!K5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入力シート!D221</f>
        <v>0</v>
      </c>
      <c r="B8" s="220">
        <f>入力シート!E221</f>
        <v>0</v>
      </c>
      <c r="C8" s="220">
        <f>入力シート!H221</f>
        <v>0</v>
      </c>
      <c r="D8" s="272">
        <f>内１２!J6</f>
        <v>0</v>
      </c>
      <c r="E8" s="276">
        <f>入力シート!F221</f>
        <v>0</v>
      </c>
      <c r="F8" s="201">
        <f>内１２!K6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入力シート!D222</f>
        <v>0</v>
      </c>
      <c r="B9" s="220">
        <f>入力シート!E222</f>
        <v>0</v>
      </c>
      <c r="C9" s="220">
        <f>入力シート!H222</f>
        <v>0</v>
      </c>
      <c r="D9" s="272">
        <f>内１２!J7</f>
        <v>0</v>
      </c>
      <c r="E9" s="276">
        <f>入力シート!F222</f>
        <v>0</v>
      </c>
      <c r="F9" s="201">
        <f>内１２!K7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入力シート!D223</f>
        <v>0</v>
      </c>
      <c r="B10" s="220">
        <f>入力シート!E223</f>
        <v>0</v>
      </c>
      <c r="C10" s="220">
        <f>入力シート!H223</f>
        <v>0</v>
      </c>
      <c r="D10" s="272">
        <f>内１２!J8</f>
        <v>0</v>
      </c>
      <c r="E10" s="276">
        <f>入力シート!F223</f>
        <v>0</v>
      </c>
      <c r="F10" s="201">
        <f>内１２!K8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入力シート!D224</f>
        <v>0</v>
      </c>
      <c r="B11" s="220">
        <f>入力シート!E224</f>
        <v>0</v>
      </c>
      <c r="C11" s="220">
        <f>入力シート!H224</f>
        <v>0</v>
      </c>
      <c r="D11" s="272">
        <f>内１２!J9</f>
        <v>0</v>
      </c>
      <c r="E11" s="276">
        <f>入力シート!F224</f>
        <v>0</v>
      </c>
      <c r="F11" s="201">
        <f>内１２!K9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入力シート!D225</f>
        <v>0</v>
      </c>
      <c r="B12" s="220">
        <f>入力シート!E225</f>
        <v>0</v>
      </c>
      <c r="C12" s="220">
        <f>入力シート!H225</f>
        <v>0</v>
      </c>
      <c r="D12" s="272">
        <f>内１２!J10</f>
        <v>0</v>
      </c>
      <c r="E12" s="276">
        <f>入力シート!F225</f>
        <v>0</v>
      </c>
      <c r="F12" s="201">
        <f>内１２!K10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入力シート!D226</f>
        <v>0</v>
      </c>
      <c r="B13" s="220">
        <f>入力シート!E226</f>
        <v>0</v>
      </c>
      <c r="C13" s="220">
        <f>入力シート!H226</f>
        <v>0</v>
      </c>
      <c r="D13" s="272">
        <f>内１２!J11</f>
        <v>0</v>
      </c>
      <c r="E13" s="276">
        <f>入力シート!F226</f>
        <v>0</v>
      </c>
      <c r="F13" s="201">
        <f>内１２!K11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入力シート!D227</f>
        <v>0</v>
      </c>
      <c r="B14" s="220">
        <f>入力シート!E227</f>
        <v>0</v>
      </c>
      <c r="C14" s="220">
        <f>入力シート!H227</f>
        <v>0</v>
      </c>
      <c r="D14" s="272">
        <f>内１２!J12</f>
        <v>0</v>
      </c>
      <c r="E14" s="276">
        <f>入力シート!F227</f>
        <v>0</v>
      </c>
      <c r="F14" s="201">
        <f>内１２!K12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入力シート!D228</f>
        <v>0</v>
      </c>
      <c r="B15" s="220">
        <f>入力シート!E228</f>
        <v>0</v>
      </c>
      <c r="C15" s="220">
        <f>入力シート!H228</f>
        <v>0</v>
      </c>
      <c r="D15" s="272">
        <f>内１２!J13</f>
        <v>0</v>
      </c>
      <c r="E15" s="276">
        <f>入力シート!F228</f>
        <v>0</v>
      </c>
      <c r="F15" s="201">
        <f>内１２!K13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入力シート!D229</f>
        <v>0</v>
      </c>
      <c r="B16" s="220">
        <f>入力シート!E229</f>
        <v>0</v>
      </c>
      <c r="C16" s="220">
        <f>入力シート!H229</f>
        <v>0</v>
      </c>
      <c r="D16" s="272">
        <f>内１２!J14</f>
        <v>0</v>
      </c>
      <c r="E16" s="276">
        <f>入力シート!F229</f>
        <v>0</v>
      </c>
      <c r="F16" s="201">
        <f>内１２!K14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入力シート!D230</f>
        <v>0</v>
      </c>
      <c r="B17" s="220">
        <f>入力シート!E230</f>
        <v>0</v>
      </c>
      <c r="C17" s="220">
        <f>入力シート!H230</f>
        <v>0</v>
      </c>
      <c r="D17" s="272">
        <f>内１２!J15</f>
        <v>0</v>
      </c>
      <c r="E17" s="276">
        <f>入力シート!F230</f>
        <v>0</v>
      </c>
      <c r="F17" s="201">
        <f>内１２!K15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入力シート!D231</f>
        <v>0</v>
      </c>
      <c r="B18" s="220">
        <f>入力シート!E231</f>
        <v>0</v>
      </c>
      <c r="C18" s="220">
        <f>入力シート!H231</f>
        <v>0</v>
      </c>
      <c r="D18" s="272">
        <f>内１２!J16</f>
        <v>0</v>
      </c>
      <c r="E18" s="276">
        <f>入力シート!F231</f>
        <v>0</v>
      </c>
      <c r="F18" s="201">
        <f>内１２!K16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入力シート!D232</f>
        <v>0</v>
      </c>
      <c r="B19" s="220">
        <f>入力シート!E232</f>
        <v>0</v>
      </c>
      <c r="C19" s="220">
        <f>入力シート!H232</f>
        <v>0</v>
      </c>
      <c r="D19" s="272">
        <f>内１２!J17</f>
        <v>0</v>
      </c>
      <c r="E19" s="276">
        <f>入力シート!F232</f>
        <v>0</v>
      </c>
      <c r="F19" s="201">
        <f>内１２!K17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入力シート!D233</f>
        <v>0</v>
      </c>
      <c r="B20" s="220">
        <f>入力シート!E233</f>
        <v>0</v>
      </c>
      <c r="C20" s="220">
        <f>入力シート!H233</f>
        <v>0</v>
      </c>
      <c r="D20" s="272">
        <f>内１２!J18</f>
        <v>0</v>
      </c>
      <c r="E20" s="276">
        <f>入力シート!F233</f>
        <v>0</v>
      </c>
      <c r="F20" s="201">
        <f>内１２!K18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入力シート!D234</f>
        <v>0</v>
      </c>
      <c r="B21" s="220">
        <f>入力シート!E234</f>
        <v>0</v>
      </c>
      <c r="C21" s="220">
        <f>入力シート!H234</f>
        <v>0</v>
      </c>
      <c r="D21" s="272">
        <f>内１２!J19</f>
        <v>0</v>
      </c>
      <c r="E21" s="276">
        <f>入力シート!F234</f>
        <v>0</v>
      </c>
      <c r="F21" s="201">
        <f>内１２!K19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入力シート!D235</f>
        <v>0</v>
      </c>
      <c r="B22" s="220">
        <f>入力シート!E235</f>
        <v>0</v>
      </c>
      <c r="C22" s="220">
        <f>入力シート!H235</f>
        <v>0</v>
      </c>
      <c r="D22" s="272">
        <f>内１２!J20</f>
        <v>0</v>
      </c>
      <c r="E22" s="276">
        <f>入力シート!F235</f>
        <v>0</v>
      </c>
      <c r="F22" s="201">
        <f>内１２!K20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入力シート!D236</f>
        <v>0</v>
      </c>
      <c r="B23" s="220">
        <f>入力シート!E236</f>
        <v>0</v>
      </c>
      <c r="C23" s="220">
        <f>入力シート!H236</f>
        <v>0</v>
      </c>
      <c r="D23" s="272">
        <f>内１２!J21</f>
        <v>0</v>
      </c>
      <c r="E23" s="276">
        <f>入力シート!F236</f>
        <v>0</v>
      </c>
      <c r="F23" s="201">
        <f>内１２!K21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1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&amp;CP.12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59999389629810485"/>
  </sheetPr>
  <dimension ref="A1:AB58"/>
  <sheetViews>
    <sheetView workbookViewId="0">
      <selection activeCell="L3" sqref="L3:O3"/>
    </sheetView>
  </sheetViews>
  <sheetFormatPr defaultRowHeight="12" x14ac:dyDescent="0.15"/>
  <cols>
    <col min="1" max="1" width="18" style="186" customWidth="1"/>
    <col min="2" max="2" width="18.7109375" style="186" customWidth="1"/>
    <col min="3" max="3" width="5.85546875" style="186" customWidth="1"/>
    <col min="4" max="4" width="8.7109375" style="186" customWidth="1"/>
    <col min="5" max="5" width="8.42578125" style="186" customWidth="1"/>
    <col min="6" max="6" width="12.5703125" style="186" customWidth="1"/>
    <col min="7" max="7" width="8.7109375" style="186" customWidth="1"/>
    <col min="8" max="8" width="12.5703125" style="186" customWidth="1"/>
    <col min="9" max="9" width="8.7109375" style="186" customWidth="1"/>
    <col min="10" max="10" width="12.7109375" style="186" customWidth="1"/>
    <col min="11" max="11" width="8.7109375" style="186" customWidth="1"/>
    <col min="12" max="12" width="7.7109375" style="186" customWidth="1"/>
    <col min="13" max="13" width="4.7109375" style="186" customWidth="1"/>
    <col min="14" max="14" width="8.7109375" style="186" customWidth="1"/>
    <col min="15" max="15" width="12.7109375" style="186" customWidth="1"/>
  </cols>
  <sheetData>
    <row r="1" spans="1:28" s="186" customFormat="1" ht="25.5" customHeight="1" x14ac:dyDescent="0.15">
      <c r="A1" s="185"/>
      <c r="E1" s="638" t="s">
        <v>172</v>
      </c>
      <c r="F1" s="638"/>
      <c r="G1" s="638"/>
      <c r="H1" s="638"/>
      <c r="I1" s="638"/>
      <c r="M1" s="187"/>
      <c r="N1" s="213"/>
      <c r="O1" s="188"/>
    </row>
    <row r="2" spans="1:28" s="186" customFormat="1" ht="25.5" customHeight="1" x14ac:dyDescent="0.15">
      <c r="A2" s="282" t="s">
        <v>194</v>
      </c>
      <c r="B2" s="281">
        <f>入力シート!I7</f>
        <v>117990</v>
      </c>
      <c r="E2" s="199"/>
      <c r="F2" s="199"/>
      <c r="G2" s="199"/>
      <c r="H2" s="199"/>
      <c r="I2" s="199"/>
      <c r="K2" s="288" t="s">
        <v>202</v>
      </c>
      <c r="L2" s="295">
        <f>出来高１!L2</f>
        <v>2</v>
      </c>
      <c r="M2" s="293" t="s">
        <v>205</v>
      </c>
      <c r="N2" s="213">
        <f>出来高１!N2</f>
        <v>4</v>
      </c>
      <c r="O2" s="188" t="s">
        <v>185</v>
      </c>
    </row>
    <row r="3" spans="1:28" s="186" customFormat="1" ht="23.25" customHeight="1" x14ac:dyDescent="0.15">
      <c r="A3" s="189" t="s">
        <v>173</v>
      </c>
      <c r="B3" s="639" t="str">
        <f>入力シート!C7</f>
        <v>(仮称)Ｋ．Ｋ本社ビル新築工事（見本）</v>
      </c>
      <c r="C3" s="639"/>
      <c r="D3" s="639"/>
      <c r="E3" s="639"/>
      <c r="F3" s="190" t="s">
        <v>174</v>
      </c>
      <c r="G3" s="214">
        <f>出来高１!G3</f>
        <v>1</v>
      </c>
      <c r="H3" s="191" t="s">
        <v>175</v>
      </c>
      <c r="J3" s="640" t="s">
        <v>176</v>
      </c>
      <c r="K3" s="640"/>
      <c r="L3" s="641" t="str">
        <f>入力シート!E2</f>
        <v>共同建設株式会社協力会社（見本）</v>
      </c>
      <c r="M3" s="641"/>
      <c r="N3" s="641"/>
      <c r="O3" s="641"/>
    </row>
    <row r="4" spans="1:28" s="186" customFormat="1" ht="4.5" customHeight="1" thickBot="1" x14ac:dyDescent="0.2"/>
    <row r="5" spans="1:28" s="186" customFormat="1" ht="18.600000000000001" customHeight="1" x14ac:dyDescent="0.15">
      <c r="A5" s="642" t="s">
        <v>177</v>
      </c>
      <c r="B5" s="644" t="s">
        <v>178</v>
      </c>
      <c r="C5" s="644" t="s">
        <v>54</v>
      </c>
      <c r="D5" s="644" t="s">
        <v>58</v>
      </c>
      <c r="E5" s="646" t="s">
        <v>179</v>
      </c>
      <c r="F5" s="636"/>
      <c r="G5" s="635" t="s">
        <v>180</v>
      </c>
      <c r="H5" s="636"/>
      <c r="I5" s="635" t="s">
        <v>181</v>
      </c>
      <c r="J5" s="636"/>
      <c r="K5" s="635" t="s">
        <v>182</v>
      </c>
      <c r="L5" s="637"/>
      <c r="M5" s="636"/>
      <c r="N5" s="635" t="s">
        <v>183</v>
      </c>
      <c r="O5" s="636"/>
    </row>
    <row r="6" spans="1:28" s="186" customFormat="1" ht="18.600000000000001" customHeight="1" thickBot="1" x14ac:dyDescent="0.2">
      <c r="A6" s="643"/>
      <c r="B6" s="645"/>
      <c r="C6" s="645"/>
      <c r="D6" s="645"/>
      <c r="E6" s="192" t="s">
        <v>184</v>
      </c>
      <c r="F6" s="193" t="s">
        <v>59</v>
      </c>
      <c r="G6" s="194" t="s">
        <v>184</v>
      </c>
      <c r="H6" s="193" t="s">
        <v>59</v>
      </c>
      <c r="I6" s="194" t="s">
        <v>184</v>
      </c>
      <c r="J6" s="193" t="s">
        <v>59</v>
      </c>
      <c r="K6" s="289" t="s">
        <v>184</v>
      </c>
      <c r="L6" s="647" t="s">
        <v>203</v>
      </c>
      <c r="M6" s="648"/>
      <c r="N6" s="195" t="s">
        <v>184</v>
      </c>
      <c r="O6" s="193" t="s">
        <v>59</v>
      </c>
    </row>
    <row r="7" spans="1:28" s="186" customFormat="1" ht="21.6" customHeight="1" x14ac:dyDescent="0.15">
      <c r="A7" s="217">
        <f>入力シート!D237</f>
        <v>0</v>
      </c>
      <c r="B7" s="218">
        <f>入力シート!E237</f>
        <v>0</v>
      </c>
      <c r="C7" s="218">
        <f>入力シート!H237</f>
        <v>0</v>
      </c>
      <c r="D7" s="271">
        <f>内１３!J5</f>
        <v>0</v>
      </c>
      <c r="E7" s="276">
        <f>入力シート!F237</f>
        <v>0</v>
      </c>
      <c r="F7" s="200">
        <f>内１３!K5</f>
        <v>0</v>
      </c>
      <c r="G7" s="202"/>
      <c r="H7" s="200">
        <f>ROUNDDOWN(G7*D7,0)</f>
        <v>0</v>
      </c>
      <c r="I7" s="202"/>
      <c r="J7" s="200">
        <f>ROUNDDOWN(D7*I7,0)</f>
        <v>0</v>
      </c>
      <c r="K7" s="290">
        <f>G7+I7</f>
        <v>0</v>
      </c>
      <c r="L7" s="633">
        <f>J7+H7</f>
        <v>0</v>
      </c>
      <c r="M7" s="634"/>
      <c r="N7" s="277">
        <f>E7-K7</f>
        <v>0</v>
      </c>
      <c r="O7" s="200">
        <f>F7-L7</f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28" s="186" customFormat="1" ht="21.6" customHeight="1" x14ac:dyDescent="0.15">
      <c r="A8" s="219">
        <f>入力シート!D238</f>
        <v>0</v>
      </c>
      <c r="B8" s="220">
        <f>入力シート!E238</f>
        <v>0</v>
      </c>
      <c r="C8" s="220">
        <f>入力シート!H238</f>
        <v>0</v>
      </c>
      <c r="D8" s="272">
        <f>内１３!J6</f>
        <v>0</v>
      </c>
      <c r="E8" s="276">
        <f>入力シート!F238</f>
        <v>0</v>
      </c>
      <c r="F8" s="201">
        <f>内１３!K6</f>
        <v>0</v>
      </c>
      <c r="G8" s="203"/>
      <c r="H8" s="201">
        <f>ROUNDDOWN(G8*D8,0)</f>
        <v>0</v>
      </c>
      <c r="I8" s="203"/>
      <c r="J8" s="201">
        <f>ROUNDDOWN(D8*I8,0)</f>
        <v>0</v>
      </c>
      <c r="K8" s="291">
        <f>G8+I8</f>
        <v>0</v>
      </c>
      <c r="L8" s="625">
        <f>J8+H8</f>
        <v>0</v>
      </c>
      <c r="M8" s="626"/>
      <c r="N8" s="278">
        <f>E8-K8</f>
        <v>0</v>
      </c>
      <c r="O8" s="201">
        <f>F8-L8</f>
        <v>0</v>
      </c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s="186" customFormat="1" ht="21.6" customHeight="1" x14ac:dyDescent="0.15">
      <c r="A9" s="219">
        <f>入力シート!D239</f>
        <v>0</v>
      </c>
      <c r="B9" s="220">
        <f>入力シート!E239</f>
        <v>0</v>
      </c>
      <c r="C9" s="220">
        <f>入力シート!H239</f>
        <v>0</v>
      </c>
      <c r="D9" s="272">
        <f>内１３!J7</f>
        <v>0</v>
      </c>
      <c r="E9" s="276">
        <f>入力シート!F239</f>
        <v>0</v>
      </c>
      <c r="F9" s="201">
        <f>内１３!K7</f>
        <v>0</v>
      </c>
      <c r="G9" s="203"/>
      <c r="H9" s="201">
        <f t="shared" ref="H9:H22" si="0">ROUNDDOWN(G9*D9,0)</f>
        <v>0</v>
      </c>
      <c r="I9" s="203"/>
      <c r="J9" s="201">
        <f t="shared" ref="J9:J22" si="1">ROUNDDOWN(D9*I9,0)</f>
        <v>0</v>
      </c>
      <c r="K9" s="291">
        <f>G9+I9</f>
        <v>0</v>
      </c>
      <c r="L9" s="625">
        <f t="shared" ref="L9:L21" si="2">J9+H9</f>
        <v>0</v>
      </c>
      <c r="M9" s="626"/>
      <c r="N9" s="278">
        <f t="shared" ref="N9:N23" si="3">E9-K9</f>
        <v>0</v>
      </c>
      <c r="O9" s="201">
        <f t="shared" ref="O9:O22" si="4">F9-M9</f>
        <v>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s="186" customFormat="1" ht="21.6" customHeight="1" x14ac:dyDescent="0.15">
      <c r="A10" s="219">
        <f>入力シート!D240</f>
        <v>0</v>
      </c>
      <c r="B10" s="220">
        <f>入力シート!E240</f>
        <v>0</v>
      </c>
      <c r="C10" s="220">
        <f>入力シート!H240</f>
        <v>0</v>
      </c>
      <c r="D10" s="272">
        <f>内１３!J8</f>
        <v>0</v>
      </c>
      <c r="E10" s="276">
        <f>入力シート!F240</f>
        <v>0</v>
      </c>
      <c r="F10" s="201">
        <f>内１３!K8</f>
        <v>0</v>
      </c>
      <c r="G10" s="203"/>
      <c r="H10" s="201">
        <f t="shared" si="0"/>
        <v>0</v>
      </c>
      <c r="I10" s="203"/>
      <c r="J10" s="201">
        <f t="shared" si="1"/>
        <v>0</v>
      </c>
      <c r="K10" s="291">
        <f>G10+I10</f>
        <v>0</v>
      </c>
      <c r="L10" s="625">
        <f t="shared" si="2"/>
        <v>0</v>
      </c>
      <c r="M10" s="626"/>
      <c r="N10" s="278">
        <f t="shared" si="3"/>
        <v>0</v>
      </c>
      <c r="O10" s="201">
        <f t="shared" si="4"/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</row>
    <row r="11" spans="1:28" s="186" customFormat="1" ht="21.6" customHeight="1" x14ac:dyDescent="0.15">
      <c r="A11" s="219">
        <f>入力シート!D241</f>
        <v>0</v>
      </c>
      <c r="B11" s="220">
        <f>入力シート!E241</f>
        <v>0</v>
      </c>
      <c r="C11" s="220">
        <f>入力シート!H241</f>
        <v>0</v>
      </c>
      <c r="D11" s="272">
        <f>内１３!J9</f>
        <v>0</v>
      </c>
      <c r="E11" s="276">
        <f>入力シート!F241</f>
        <v>0</v>
      </c>
      <c r="F11" s="201">
        <f>内１３!K9</f>
        <v>0</v>
      </c>
      <c r="G11" s="203"/>
      <c r="H11" s="201">
        <f t="shared" si="0"/>
        <v>0</v>
      </c>
      <c r="I11" s="203"/>
      <c r="J11" s="201">
        <f t="shared" si="1"/>
        <v>0</v>
      </c>
      <c r="K11" s="291">
        <f t="shared" ref="K11:K23" si="5">G11+I11</f>
        <v>0</v>
      </c>
      <c r="L11" s="625">
        <f t="shared" si="2"/>
        <v>0</v>
      </c>
      <c r="M11" s="626"/>
      <c r="N11" s="278">
        <f t="shared" si="3"/>
        <v>0</v>
      </c>
      <c r="O11" s="201">
        <f t="shared" si="4"/>
        <v>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</row>
    <row r="12" spans="1:28" s="186" customFormat="1" ht="21.6" customHeight="1" x14ac:dyDescent="0.15">
      <c r="A12" s="219">
        <f>入力シート!D242</f>
        <v>0</v>
      </c>
      <c r="B12" s="220">
        <f>入力シート!E242</f>
        <v>0</v>
      </c>
      <c r="C12" s="220">
        <f>入力シート!H242</f>
        <v>0</v>
      </c>
      <c r="D12" s="272">
        <f>内１３!J10</f>
        <v>0</v>
      </c>
      <c r="E12" s="276">
        <f>入力シート!F242</f>
        <v>0</v>
      </c>
      <c r="F12" s="201">
        <f>内１３!K10</f>
        <v>0</v>
      </c>
      <c r="G12" s="203"/>
      <c r="H12" s="201">
        <f t="shared" si="0"/>
        <v>0</v>
      </c>
      <c r="I12" s="203"/>
      <c r="J12" s="201">
        <f t="shared" si="1"/>
        <v>0</v>
      </c>
      <c r="K12" s="291">
        <f t="shared" si="5"/>
        <v>0</v>
      </c>
      <c r="L12" s="625">
        <f t="shared" si="2"/>
        <v>0</v>
      </c>
      <c r="M12" s="626"/>
      <c r="N12" s="278">
        <f t="shared" si="3"/>
        <v>0</v>
      </c>
      <c r="O12" s="201">
        <f t="shared" si="4"/>
        <v>0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</row>
    <row r="13" spans="1:28" s="186" customFormat="1" ht="21.6" customHeight="1" x14ac:dyDescent="0.15">
      <c r="A13" s="219">
        <f>入力シート!D243</f>
        <v>0</v>
      </c>
      <c r="B13" s="220">
        <f>入力シート!E243</f>
        <v>0</v>
      </c>
      <c r="C13" s="220">
        <f>入力シート!H243</f>
        <v>0</v>
      </c>
      <c r="D13" s="272">
        <f>内１３!J11</f>
        <v>0</v>
      </c>
      <c r="E13" s="276">
        <f>入力シート!F243</f>
        <v>0</v>
      </c>
      <c r="F13" s="201">
        <f>内１３!K11</f>
        <v>0</v>
      </c>
      <c r="G13" s="203"/>
      <c r="H13" s="201">
        <f t="shared" si="0"/>
        <v>0</v>
      </c>
      <c r="I13" s="203"/>
      <c r="J13" s="201">
        <f t="shared" si="1"/>
        <v>0</v>
      </c>
      <c r="K13" s="291">
        <f t="shared" si="5"/>
        <v>0</v>
      </c>
      <c r="L13" s="625">
        <f t="shared" si="2"/>
        <v>0</v>
      </c>
      <c r="M13" s="626"/>
      <c r="N13" s="278">
        <f t="shared" si="3"/>
        <v>0</v>
      </c>
      <c r="O13" s="201">
        <f t="shared" si="4"/>
        <v>0</v>
      </c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</row>
    <row r="14" spans="1:28" s="186" customFormat="1" ht="21.6" customHeight="1" x14ac:dyDescent="0.15">
      <c r="A14" s="219">
        <f>入力シート!D244</f>
        <v>0</v>
      </c>
      <c r="B14" s="220">
        <f>入力シート!E244</f>
        <v>0</v>
      </c>
      <c r="C14" s="220">
        <f>入力シート!H244</f>
        <v>0</v>
      </c>
      <c r="D14" s="272">
        <f>内１３!J12</f>
        <v>0</v>
      </c>
      <c r="E14" s="276">
        <f>入力シート!F244</f>
        <v>0</v>
      </c>
      <c r="F14" s="201">
        <f>内１３!K12</f>
        <v>0</v>
      </c>
      <c r="G14" s="203"/>
      <c r="H14" s="201">
        <f t="shared" si="0"/>
        <v>0</v>
      </c>
      <c r="I14" s="203"/>
      <c r="J14" s="201">
        <f t="shared" si="1"/>
        <v>0</v>
      </c>
      <c r="K14" s="291">
        <f t="shared" si="5"/>
        <v>0</v>
      </c>
      <c r="L14" s="625">
        <f t="shared" si="2"/>
        <v>0</v>
      </c>
      <c r="M14" s="626"/>
      <c r="N14" s="278">
        <f t="shared" si="3"/>
        <v>0</v>
      </c>
      <c r="O14" s="201">
        <f t="shared" si="4"/>
        <v>0</v>
      </c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</row>
    <row r="15" spans="1:28" s="186" customFormat="1" ht="21.6" customHeight="1" x14ac:dyDescent="0.15">
      <c r="A15" s="219">
        <f>入力シート!D245</f>
        <v>0</v>
      </c>
      <c r="B15" s="220">
        <f>入力シート!E245</f>
        <v>0</v>
      </c>
      <c r="C15" s="220">
        <f>入力シート!H245</f>
        <v>0</v>
      </c>
      <c r="D15" s="272">
        <f>内１３!J13</f>
        <v>0</v>
      </c>
      <c r="E15" s="276">
        <f>入力シート!F245</f>
        <v>0</v>
      </c>
      <c r="F15" s="201">
        <f>内１３!K13</f>
        <v>0</v>
      </c>
      <c r="G15" s="203"/>
      <c r="H15" s="201">
        <f t="shared" si="0"/>
        <v>0</v>
      </c>
      <c r="I15" s="203"/>
      <c r="J15" s="201">
        <f t="shared" si="1"/>
        <v>0</v>
      </c>
      <c r="K15" s="291">
        <f t="shared" si="5"/>
        <v>0</v>
      </c>
      <c r="L15" s="625">
        <f t="shared" si="2"/>
        <v>0</v>
      </c>
      <c r="M15" s="626"/>
      <c r="N15" s="278">
        <f t="shared" si="3"/>
        <v>0</v>
      </c>
      <c r="O15" s="201">
        <f t="shared" si="4"/>
        <v>0</v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</row>
    <row r="16" spans="1:28" s="186" customFormat="1" ht="21.6" customHeight="1" x14ac:dyDescent="0.15">
      <c r="A16" s="219">
        <f>入力シート!D246</f>
        <v>0</v>
      </c>
      <c r="B16" s="220">
        <f>入力シート!E246</f>
        <v>0</v>
      </c>
      <c r="C16" s="220">
        <f>入力シート!H246</f>
        <v>0</v>
      </c>
      <c r="D16" s="272">
        <f>内１３!J14</f>
        <v>0</v>
      </c>
      <c r="E16" s="276">
        <f>入力シート!F246</f>
        <v>0</v>
      </c>
      <c r="F16" s="201">
        <f>内１３!K14</f>
        <v>0</v>
      </c>
      <c r="G16" s="203"/>
      <c r="H16" s="201">
        <f t="shared" si="0"/>
        <v>0</v>
      </c>
      <c r="I16" s="203"/>
      <c r="J16" s="201">
        <f t="shared" si="1"/>
        <v>0</v>
      </c>
      <c r="K16" s="291">
        <f t="shared" si="5"/>
        <v>0</v>
      </c>
      <c r="L16" s="625">
        <f t="shared" si="2"/>
        <v>0</v>
      </c>
      <c r="M16" s="626"/>
      <c r="N16" s="278">
        <f t="shared" si="3"/>
        <v>0</v>
      </c>
      <c r="O16" s="201">
        <f t="shared" si="4"/>
        <v>0</v>
      </c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</row>
    <row r="17" spans="1:28" s="186" customFormat="1" ht="21.6" customHeight="1" x14ac:dyDescent="0.15">
      <c r="A17" s="219">
        <f>入力シート!D247</f>
        <v>0</v>
      </c>
      <c r="B17" s="220">
        <f>入力シート!E247</f>
        <v>0</v>
      </c>
      <c r="C17" s="220">
        <f>入力シート!H247</f>
        <v>0</v>
      </c>
      <c r="D17" s="272">
        <f>内１３!J15</f>
        <v>0</v>
      </c>
      <c r="E17" s="276">
        <f>入力シート!F247</f>
        <v>0</v>
      </c>
      <c r="F17" s="201">
        <f>内１３!K15</f>
        <v>0</v>
      </c>
      <c r="G17" s="203"/>
      <c r="H17" s="201">
        <f t="shared" si="0"/>
        <v>0</v>
      </c>
      <c r="I17" s="203"/>
      <c r="J17" s="201">
        <f t="shared" si="1"/>
        <v>0</v>
      </c>
      <c r="K17" s="291">
        <f t="shared" si="5"/>
        <v>0</v>
      </c>
      <c r="L17" s="625">
        <f t="shared" si="2"/>
        <v>0</v>
      </c>
      <c r="M17" s="626"/>
      <c r="N17" s="278">
        <f t="shared" si="3"/>
        <v>0</v>
      </c>
      <c r="O17" s="201">
        <f t="shared" si="4"/>
        <v>0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</row>
    <row r="18" spans="1:28" s="186" customFormat="1" ht="21.6" customHeight="1" x14ac:dyDescent="0.15">
      <c r="A18" s="219">
        <f>入力シート!D248</f>
        <v>0</v>
      </c>
      <c r="B18" s="220">
        <f>入力シート!E248</f>
        <v>0</v>
      </c>
      <c r="C18" s="220">
        <f>入力シート!H248</f>
        <v>0</v>
      </c>
      <c r="D18" s="272">
        <f>内１３!J16</f>
        <v>0</v>
      </c>
      <c r="E18" s="276">
        <f>入力シート!F248</f>
        <v>0</v>
      </c>
      <c r="F18" s="201">
        <f>内１３!K16</f>
        <v>0</v>
      </c>
      <c r="G18" s="203"/>
      <c r="H18" s="201">
        <f t="shared" si="0"/>
        <v>0</v>
      </c>
      <c r="I18" s="203"/>
      <c r="J18" s="201">
        <f t="shared" si="1"/>
        <v>0</v>
      </c>
      <c r="K18" s="291">
        <f t="shared" si="5"/>
        <v>0</v>
      </c>
      <c r="L18" s="625">
        <f t="shared" si="2"/>
        <v>0</v>
      </c>
      <c r="M18" s="626"/>
      <c r="N18" s="278">
        <f t="shared" si="3"/>
        <v>0</v>
      </c>
      <c r="O18" s="201">
        <f t="shared" si="4"/>
        <v>0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s="186" customFormat="1" ht="21.6" customHeight="1" x14ac:dyDescent="0.15">
      <c r="A19" s="219">
        <f>入力シート!D249</f>
        <v>0</v>
      </c>
      <c r="B19" s="220">
        <f>入力シート!E249</f>
        <v>0</v>
      </c>
      <c r="C19" s="220">
        <f>入力シート!H249</f>
        <v>0</v>
      </c>
      <c r="D19" s="272">
        <f>内１３!J17</f>
        <v>0</v>
      </c>
      <c r="E19" s="276">
        <f>入力シート!F249</f>
        <v>0</v>
      </c>
      <c r="F19" s="201">
        <f>内１３!K17</f>
        <v>0</v>
      </c>
      <c r="G19" s="203"/>
      <c r="H19" s="201">
        <f t="shared" si="0"/>
        <v>0</v>
      </c>
      <c r="I19" s="203"/>
      <c r="J19" s="201">
        <f t="shared" si="1"/>
        <v>0</v>
      </c>
      <c r="K19" s="291">
        <f t="shared" si="5"/>
        <v>0</v>
      </c>
      <c r="L19" s="625">
        <f t="shared" si="2"/>
        <v>0</v>
      </c>
      <c r="M19" s="626"/>
      <c r="N19" s="278">
        <f t="shared" si="3"/>
        <v>0</v>
      </c>
      <c r="O19" s="201">
        <f t="shared" si="4"/>
        <v>0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</row>
    <row r="20" spans="1:28" s="186" customFormat="1" ht="21.6" customHeight="1" x14ac:dyDescent="0.15">
      <c r="A20" s="219">
        <f>入力シート!D250</f>
        <v>0</v>
      </c>
      <c r="B20" s="220">
        <f>入力シート!E250</f>
        <v>0</v>
      </c>
      <c r="C20" s="220">
        <f>入力シート!H250</f>
        <v>0</v>
      </c>
      <c r="D20" s="272">
        <f>内１３!J18</f>
        <v>0</v>
      </c>
      <c r="E20" s="276">
        <f>入力シート!F250</f>
        <v>0</v>
      </c>
      <c r="F20" s="201">
        <f>内１３!K18</f>
        <v>0</v>
      </c>
      <c r="G20" s="203"/>
      <c r="H20" s="201">
        <f t="shared" si="0"/>
        <v>0</v>
      </c>
      <c r="I20" s="203"/>
      <c r="J20" s="201">
        <f t="shared" si="1"/>
        <v>0</v>
      </c>
      <c r="K20" s="291">
        <f t="shared" si="5"/>
        <v>0</v>
      </c>
      <c r="L20" s="625">
        <f t="shared" si="2"/>
        <v>0</v>
      </c>
      <c r="M20" s="626"/>
      <c r="N20" s="278">
        <f t="shared" si="3"/>
        <v>0</v>
      </c>
      <c r="O20" s="201">
        <f t="shared" si="4"/>
        <v>0</v>
      </c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</row>
    <row r="21" spans="1:28" s="186" customFormat="1" ht="21.6" customHeight="1" x14ac:dyDescent="0.15">
      <c r="A21" s="219">
        <f>入力シート!D251</f>
        <v>0</v>
      </c>
      <c r="B21" s="220">
        <f>入力シート!E251</f>
        <v>0</v>
      </c>
      <c r="C21" s="220">
        <f>入力シート!H251</f>
        <v>0</v>
      </c>
      <c r="D21" s="272">
        <f>内１３!J19</f>
        <v>0</v>
      </c>
      <c r="E21" s="276">
        <f>入力シート!F251</f>
        <v>0</v>
      </c>
      <c r="F21" s="201">
        <f>内１３!K19</f>
        <v>0</v>
      </c>
      <c r="G21" s="203"/>
      <c r="H21" s="201">
        <f t="shared" si="0"/>
        <v>0</v>
      </c>
      <c r="I21" s="203"/>
      <c r="J21" s="201">
        <f t="shared" si="1"/>
        <v>0</v>
      </c>
      <c r="K21" s="291">
        <f t="shared" si="5"/>
        <v>0</v>
      </c>
      <c r="L21" s="625">
        <f t="shared" si="2"/>
        <v>0</v>
      </c>
      <c r="M21" s="626"/>
      <c r="N21" s="278">
        <f t="shared" si="3"/>
        <v>0</v>
      </c>
      <c r="O21" s="201">
        <f t="shared" si="4"/>
        <v>0</v>
      </c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</row>
    <row r="22" spans="1:28" s="186" customFormat="1" ht="21.6" customHeight="1" x14ac:dyDescent="0.15">
      <c r="A22" s="219">
        <f>入力シート!D252</f>
        <v>0</v>
      </c>
      <c r="B22" s="220">
        <f>入力シート!E252</f>
        <v>0</v>
      </c>
      <c r="C22" s="220">
        <f>入力シート!H252</f>
        <v>0</v>
      </c>
      <c r="D22" s="272">
        <f>内１３!J20</f>
        <v>0</v>
      </c>
      <c r="E22" s="276">
        <f>入力シート!F252</f>
        <v>0</v>
      </c>
      <c r="F22" s="201">
        <f>内１３!K20</f>
        <v>0</v>
      </c>
      <c r="G22" s="203"/>
      <c r="H22" s="201">
        <f t="shared" si="0"/>
        <v>0</v>
      </c>
      <c r="I22" s="203"/>
      <c r="J22" s="201">
        <f t="shared" si="1"/>
        <v>0</v>
      </c>
      <c r="K22" s="291">
        <f t="shared" si="5"/>
        <v>0</v>
      </c>
      <c r="L22" s="625">
        <f>J22+H22</f>
        <v>0</v>
      </c>
      <c r="M22" s="626"/>
      <c r="N22" s="278">
        <f t="shared" si="3"/>
        <v>0</v>
      </c>
      <c r="O22" s="201">
        <f t="shared" si="4"/>
        <v>0</v>
      </c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</row>
    <row r="23" spans="1:28" s="186" customFormat="1" ht="21.6" customHeight="1" thickBot="1" x14ac:dyDescent="0.2">
      <c r="A23" s="219">
        <f>入力シート!D253</f>
        <v>0</v>
      </c>
      <c r="B23" s="220">
        <f>入力シート!E253</f>
        <v>0</v>
      </c>
      <c r="C23" s="220">
        <f>入力シート!H253</f>
        <v>0</v>
      </c>
      <c r="D23" s="272">
        <f>内１３!J21</f>
        <v>0</v>
      </c>
      <c r="E23" s="276">
        <f>入力シート!F253</f>
        <v>0</v>
      </c>
      <c r="F23" s="201">
        <f>内１３!K21</f>
        <v>0</v>
      </c>
      <c r="G23" s="204"/>
      <c r="H23" s="201">
        <f>ROUNDDOWN(G23*D23,0)</f>
        <v>0</v>
      </c>
      <c r="I23" s="204"/>
      <c r="J23" s="201">
        <f>ROUNDDOWN(D23*I23,0)</f>
        <v>0</v>
      </c>
      <c r="K23" s="291">
        <f t="shared" si="5"/>
        <v>0</v>
      </c>
      <c r="L23" s="627">
        <f>J23+H23</f>
        <v>0</v>
      </c>
      <c r="M23" s="628"/>
      <c r="N23" s="278">
        <f t="shared" si="3"/>
        <v>0</v>
      </c>
      <c r="O23" s="201">
        <f>F23-L23</f>
        <v>0</v>
      </c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</row>
    <row r="24" spans="1:28" s="186" customFormat="1" ht="21.6" customHeight="1" thickBot="1" x14ac:dyDescent="0.2">
      <c r="A24" s="205" t="s">
        <v>60</v>
      </c>
      <c r="B24" s="206"/>
      <c r="C24" s="207"/>
      <c r="D24" s="208"/>
      <c r="E24" s="209"/>
      <c r="F24" s="210">
        <f>SUM(F7:F23)</f>
        <v>0</v>
      </c>
      <c r="G24" s="211"/>
      <c r="H24" s="210">
        <f>SUM(H7:H23)</f>
        <v>0</v>
      </c>
      <c r="I24" s="211"/>
      <c r="J24" s="210">
        <f>SUM(J7:J23)</f>
        <v>0</v>
      </c>
      <c r="K24" s="292"/>
      <c r="L24" s="629">
        <f>SUM(L7:M23)</f>
        <v>0</v>
      </c>
      <c r="M24" s="630"/>
      <c r="N24" s="212"/>
      <c r="O24" s="210">
        <f>SUM(O7:O23)</f>
        <v>0</v>
      </c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1:28" ht="21.6" customHeight="1" x14ac:dyDescent="0.1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28" ht="21.6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28" x14ac:dyDescent="0.1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28" x14ac:dyDescent="0.1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28" x14ac:dyDescent="0.1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28" x14ac:dyDescent="0.1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28" x14ac:dyDescent="0.1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28" x14ac:dyDescent="0.1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1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x14ac:dyDescent="0.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x14ac:dyDescent="0.1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x14ac:dyDescent="0.15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</row>
  </sheetData>
  <mergeCells count="32">
    <mergeCell ref="N5:O5"/>
    <mergeCell ref="E1:I1"/>
    <mergeCell ref="B3:E3"/>
    <mergeCell ref="J3:K3"/>
    <mergeCell ref="L7:M7"/>
    <mergeCell ref="L8:M8"/>
    <mergeCell ref="L9:M9"/>
    <mergeCell ref="L10:M10"/>
    <mergeCell ref="A5:A6"/>
    <mergeCell ref="B5:B6"/>
    <mergeCell ref="C5:C6"/>
    <mergeCell ref="D5:D6"/>
    <mergeCell ref="E5:F5"/>
    <mergeCell ref="G5:H5"/>
    <mergeCell ref="I5:J5"/>
    <mergeCell ref="K5:M5"/>
    <mergeCell ref="L21:M21"/>
    <mergeCell ref="L22:M22"/>
    <mergeCell ref="L23:M23"/>
    <mergeCell ref="L24:M24"/>
    <mergeCell ref="L3:O3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L6:M6"/>
  </mergeCells>
  <phoneticPr fontId="3"/>
  <conditionalFormatting sqref="N7:N23 G7:G23 I7:I23 E7:E23 K7:K23">
    <cfRule type="cellIs" dxfId="0" priority="1" stopIfTrue="1" operator="equal">
      <formula>0</formula>
    </cfRule>
  </conditionalFormatting>
  <pageMargins left="0.31496062992125984" right="0.31496062992125984" top="0.94488188976377963" bottom="0.55118110236220474" header="0.31496062992125984" footer="0.31496062992125984"/>
  <pageSetup paperSize="9" orientation="landscape" blackAndWhite="1" r:id="rId1"/>
  <headerFooter>
    <oddFooter xml:space="preserve">&amp;CP.13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K23"/>
  <sheetViews>
    <sheetView showGridLines="0" showRowColHeaders="0" showZeros="0" zoomScale="85" zoomScaleNormal="85" workbookViewId="0">
      <selection activeCell="I8" sqref="I8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1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入力シート!C27</f>
        <v>0</v>
      </c>
      <c r="C5" s="126">
        <f>入力シート!D27</f>
        <v>0</v>
      </c>
      <c r="D5" s="127">
        <f>入力シート!E27</f>
        <v>0</v>
      </c>
      <c r="E5" s="128">
        <f>入力シート!F27</f>
        <v>0</v>
      </c>
      <c r="F5" s="129"/>
      <c r="G5" s="130">
        <f>入力シート!H27</f>
        <v>0</v>
      </c>
      <c r="H5" s="131">
        <f>入力シート!I27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入力シート!C28</f>
        <v>0</v>
      </c>
      <c r="C6" s="126" t="str">
        <f>入力シート!D28</f>
        <v>○○工事</v>
      </c>
      <c r="D6" s="127">
        <f>入力シート!E28</f>
        <v>0</v>
      </c>
      <c r="E6" s="128">
        <f>入力シート!F28</f>
        <v>1</v>
      </c>
      <c r="F6" s="129"/>
      <c r="G6" s="130" t="str">
        <f>入力シート!H28</f>
        <v>式</v>
      </c>
      <c r="H6" s="131">
        <f>入力シート!I28</f>
        <v>0</v>
      </c>
      <c r="I6" s="132">
        <f>SUM(ROUNDDOWN(E6*H6,0))</f>
        <v>0</v>
      </c>
      <c r="J6" s="273"/>
      <c r="K6" s="274">
        <f>ROUNDDOWN(E6*J6,0)</f>
        <v>0</v>
      </c>
    </row>
    <row r="7" spans="1:11" ht="26.25" customHeight="1" x14ac:dyDescent="0.15">
      <c r="A7" s="124"/>
      <c r="B7" s="125">
        <f>入力シート!C29</f>
        <v>0</v>
      </c>
      <c r="C7" s="126">
        <f>入力シート!D29</f>
        <v>0</v>
      </c>
      <c r="D7" s="127">
        <f>入力シート!E29</f>
        <v>0</v>
      </c>
      <c r="E7" s="128">
        <f>入力シート!F29</f>
        <v>0</v>
      </c>
      <c r="F7" s="129"/>
      <c r="G7" s="130">
        <f>入力シート!H29</f>
        <v>0</v>
      </c>
      <c r="H7" s="131">
        <f>入力シート!I29</f>
        <v>0</v>
      </c>
      <c r="I7" s="132">
        <f t="shared" ref="I7:I21" si="0">SUM(ROUNDDOWN(E7*H7,0))</f>
        <v>0</v>
      </c>
      <c r="J7" s="273"/>
      <c r="K7" s="274">
        <f>ROUNDDOWN(E7*J7,0)</f>
        <v>0</v>
      </c>
    </row>
    <row r="8" spans="1:11" ht="26.25" customHeight="1" x14ac:dyDescent="0.15">
      <c r="A8" s="124"/>
      <c r="B8" s="125">
        <f>入力シート!C30</f>
        <v>0</v>
      </c>
      <c r="C8" s="126" t="str">
        <f>入力シート!D30</f>
        <v>○○工事</v>
      </c>
      <c r="D8" s="127">
        <f>入力シート!E30</f>
        <v>0</v>
      </c>
      <c r="E8" s="128">
        <f>入力シート!F30</f>
        <v>1</v>
      </c>
      <c r="F8" s="129"/>
      <c r="G8" s="130" t="str">
        <f>入力シート!H30</f>
        <v>式</v>
      </c>
      <c r="H8" s="131">
        <f>入力シート!I30</f>
        <v>0</v>
      </c>
      <c r="I8" s="132">
        <f>SUM(ROUNDDOWN(E8*H8,0))</f>
        <v>0</v>
      </c>
      <c r="J8" s="273"/>
      <c r="K8" s="274">
        <f t="shared" ref="K8:K21" si="1">ROUNDDOWN(E8*J8,0)</f>
        <v>0</v>
      </c>
    </row>
    <row r="9" spans="1:11" ht="26.25" customHeight="1" x14ac:dyDescent="0.15">
      <c r="A9" s="124"/>
      <c r="B9" s="125">
        <f>入力シート!C31</f>
        <v>0</v>
      </c>
      <c r="C9" s="126">
        <f>入力シート!D31</f>
        <v>0</v>
      </c>
      <c r="D9" s="127">
        <f>入力シート!E31</f>
        <v>0</v>
      </c>
      <c r="E9" s="128">
        <f>入力シート!F31</f>
        <v>0</v>
      </c>
      <c r="F9" s="129"/>
      <c r="G9" s="130">
        <f>入力シート!H31</f>
        <v>0</v>
      </c>
      <c r="H9" s="131">
        <f>入力シート!I31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入力シート!C32</f>
        <v>0</v>
      </c>
      <c r="C10" s="126" t="str">
        <f>入力シート!D32</f>
        <v>○○工事</v>
      </c>
      <c r="D10" s="127">
        <f>入力シート!E32</f>
        <v>0</v>
      </c>
      <c r="E10" s="128">
        <f>入力シート!F32</f>
        <v>1</v>
      </c>
      <c r="F10" s="129"/>
      <c r="G10" s="130" t="str">
        <f>入力シート!H32</f>
        <v>式</v>
      </c>
      <c r="H10" s="131">
        <f>入力シート!I32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入力シート!C33</f>
        <v>0</v>
      </c>
      <c r="C11" s="126">
        <f>入力シート!D33</f>
        <v>0</v>
      </c>
      <c r="D11" s="127">
        <f>入力シート!E33</f>
        <v>0</v>
      </c>
      <c r="E11" s="128">
        <f>入力シート!F33</f>
        <v>0</v>
      </c>
      <c r="F11" s="129"/>
      <c r="G11" s="130">
        <f>入力シート!H33</f>
        <v>0</v>
      </c>
      <c r="H11" s="131">
        <f>入力シート!I33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入力シート!C34</f>
        <v>0</v>
      </c>
      <c r="C12" s="126">
        <f>入力シート!D34</f>
        <v>0</v>
      </c>
      <c r="D12" s="133">
        <f>入力シート!L34</f>
        <v>0</v>
      </c>
      <c r="E12" s="128">
        <f>入力シート!F34</f>
        <v>0</v>
      </c>
      <c r="F12" s="129"/>
      <c r="G12" s="130">
        <f>入力シート!H34</f>
        <v>0</v>
      </c>
      <c r="H12" s="131">
        <f>入力シート!I34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入力シート!C35</f>
        <v>0</v>
      </c>
      <c r="C13" s="126">
        <f>入力シート!D35</f>
        <v>0</v>
      </c>
      <c r="D13" s="127">
        <f>入力シート!E35</f>
        <v>0</v>
      </c>
      <c r="E13" s="128">
        <f>入力シート!F35</f>
        <v>0</v>
      </c>
      <c r="F13" s="129"/>
      <c r="G13" s="130">
        <f>入力シート!H35</f>
        <v>0</v>
      </c>
      <c r="H13" s="131">
        <f>入力シート!I35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入力シート!C36</f>
        <v>0</v>
      </c>
      <c r="C14" s="126">
        <f>入力シート!D36</f>
        <v>0</v>
      </c>
      <c r="D14" s="127">
        <f>入力シート!E36</f>
        <v>0</v>
      </c>
      <c r="E14" s="128">
        <f>入力シート!F36</f>
        <v>0</v>
      </c>
      <c r="F14" s="129"/>
      <c r="G14" s="130">
        <f>入力シート!H36</f>
        <v>0</v>
      </c>
      <c r="H14" s="131">
        <f>入力シート!I36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入力シート!C37</f>
        <v>0</v>
      </c>
      <c r="C15" s="126">
        <f>入力シート!D37</f>
        <v>0</v>
      </c>
      <c r="D15" s="127">
        <f>入力シート!E37</f>
        <v>0</v>
      </c>
      <c r="E15" s="128">
        <f>入力シート!F37</f>
        <v>0</v>
      </c>
      <c r="F15" s="129"/>
      <c r="G15" s="130">
        <f>入力シート!H37</f>
        <v>0</v>
      </c>
      <c r="H15" s="131">
        <f>入力シート!I37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入力シート!C38</f>
        <v>0</v>
      </c>
      <c r="C16" s="126">
        <f>入力シート!D38</f>
        <v>0</v>
      </c>
      <c r="D16" s="127">
        <f>入力シート!E38</f>
        <v>0</v>
      </c>
      <c r="E16" s="128">
        <f>入力シート!F38</f>
        <v>0</v>
      </c>
      <c r="F16" s="129"/>
      <c r="G16" s="130">
        <f>入力シート!H38</f>
        <v>0</v>
      </c>
      <c r="H16" s="131">
        <f>入力シート!I38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入力シート!C39</f>
        <v>0</v>
      </c>
      <c r="C17" s="126">
        <f>入力シート!D39</f>
        <v>0</v>
      </c>
      <c r="D17" s="127">
        <f>入力シート!E39</f>
        <v>0</v>
      </c>
      <c r="E17" s="128">
        <f>入力シート!F39</f>
        <v>0</v>
      </c>
      <c r="F17" s="129"/>
      <c r="G17" s="130">
        <f>入力シート!H39</f>
        <v>0</v>
      </c>
      <c r="H17" s="131">
        <f>入力シート!I39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入力シート!C40</f>
        <v>0</v>
      </c>
      <c r="C18" s="126" t="str">
        <f>入力シート!D40</f>
        <v>法定福利費</v>
      </c>
      <c r="D18" s="127" t="str">
        <f>入力シート!E40</f>
        <v>下段(A)×(B)</v>
      </c>
      <c r="E18" s="128">
        <f>入力シート!F40</f>
        <v>1</v>
      </c>
      <c r="F18" s="129"/>
      <c r="G18" s="130" t="str">
        <f>入力シート!H40</f>
        <v>式</v>
      </c>
      <c r="H18" s="131">
        <f>入力シート!I40</f>
        <v>0</v>
      </c>
      <c r="I18" s="131">
        <f>入力シート!J40</f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入力シート!C41</f>
        <v>0</v>
      </c>
      <c r="C19" s="126" t="str">
        <f>入力シート!D41</f>
        <v>　労務費総額(A)</v>
      </c>
      <c r="D19" s="238">
        <f>入力シート!E41</f>
        <v>0</v>
      </c>
      <c r="E19" s="128">
        <f>入力シート!F41</f>
        <v>0</v>
      </c>
      <c r="F19" s="129"/>
      <c r="G19" s="130">
        <f>入力シート!H41</f>
        <v>0</v>
      </c>
      <c r="H19" s="131">
        <f>入力シート!I41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入力シート!C42</f>
        <v>0</v>
      </c>
      <c r="C20" s="126" t="str">
        <f>入力シート!D42</f>
        <v>　社会保険料率(B)※</v>
      </c>
      <c r="D20" s="239">
        <f>入力シート!E42</f>
        <v>0</v>
      </c>
      <c r="E20" s="128">
        <f>入力シート!F42</f>
        <v>0</v>
      </c>
      <c r="F20" s="129"/>
      <c r="G20" s="130">
        <f>入力シート!H42</f>
        <v>0</v>
      </c>
      <c r="H20" s="131">
        <f>入力シート!I42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入力シート!C43</f>
        <v>0</v>
      </c>
      <c r="C21" s="126">
        <f>入力シート!D43</f>
        <v>0</v>
      </c>
      <c r="D21" s="127">
        <f>入力シート!E43</f>
        <v>0</v>
      </c>
      <c r="E21" s="128">
        <f>入力シート!F43</f>
        <v>0</v>
      </c>
      <c r="F21" s="129"/>
      <c r="G21" s="130">
        <f>入力シート!H43</f>
        <v>0</v>
      </c>
      <c r="H21" s="131">
        <f>入力シート!I43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171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B22:C22"/>
    <mergeCell ref="E3:F4"/>
    <mergeCell ref="G3:G4"/>
    <mergeCell ref="H3:I3"/>
    <mergeCell ref="J3:K3"/>
    <mergeCell ref="A3:A4"/>
    <mergeCell ref="B3:B4"/>
    <mergeCell ref="C3:C4"/>
    <mergeCell ref="D3:D4"/>
  </mergeCells>
  <phoneticPr fontId="3"/>
  <pageMargins left="0.39370078740157483" right="0" top="0.39370078740157483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J6" sqref="J6:J7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2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入力シート!C50</f>
        <v>0</v>
      </c>
      <c r="C5" s="133">
        <f>入力シート!D50</f>
        <v>0</v>
      </c>
      <c r="D5" s="133">
        <f>入力シート!E50</f>
        <v>0</v>
      </c>
      <c r="E5" s="128">
        <f>入力シート!F50</f>
        <v>0</v>
      </c>
      <c r="F5" s="129"/>
      <c r="G5" s="130">
        <f>入力シート!H50</f>
        <v>0</v>
      </c>
      <c r="H5" s="131">
        <f>入力シート!I50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入力シート!C51</f>
        <v>0</v>
      </c>
      <c r="C6" s="133">
        <f>入力シート!D51</f>
        <v>0</v>
      </c>
      <c r="D6" s="133">
        <f>入力シート!E51</f>
        <v>0</v>
      </c>
      <c r="E6" s="128">
        <f>入力シート!F51</f>
        <v>0</v>
      </c>
      <c r="F6" s="129"/>
      <c r="G6" s="130">
        <f>入力シート!H51</f>
        <v>0</v>
      </c>
      <c r="H6" s="131">
        <f>入力シート!I51</f>
        <v>0</v>
      </c>
      <c r="I6" s="132">
        <f t="shared" ref="I6:I21" si="0">SUM(ROUNDDOWN(E6*H6,0))</f>
        <v>0</v>
      </c>
      <c r="J6" s="273"/>
      <c r="K6" s="274">
        <f t="shared" ref="K6:K20" si="1">ROUNDDOWN(E6*J6,0)</f>
        <v>0</v>
      </c>
    </row>
    <row r="7" spans="1:11" ht="26.25" customHeight="1" x14ac:dyDescent="0.15">
      <c r="A7" s="124"/>
      <c r="B7" s="125">
        <f>入力シート!C52</f>
        <v>0</v>
      </c>
      <c r="C7" s="133">
        <f>入力シート!D52</f>
        <v>0</v>
      </c>
      <c r="D7" s="133">
        <f>入力シート!E52</f>
        <v>0</v>
      </c>
      <c r="E7" s="128">
        <f>入力シート!F52</f>
        <v>0</v>
      </c>
      <c r="F7" s="129"/>
      <c r="G7" s="130">
        <f>入力シート!H52</f>
        <v>0</v>
      </c>
      <c r="H7" s="131">
        <f>入力シート!I52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入力シート!C53</f>
        <v>0</v>
      </c>
      <c r="C8" s="133">
        <f>入力シート!D53</f>
        <v>0</v>
      </c>
      <c r="D8" s="133">
        <f>入力シート!E53</f>
        <v>0</v>
      </c>
      <c r="E8" s="128">
        <f>入力シート!F53</f>
        <v>0</v>
      </c>
      <c r="F8" s="129"/>
      <c r="G8" s="130">
        <f>入力シート!H53</f>
        <v>0</v>
      </c>
      <c r="H8" s="131">
        <f>入力シート!I53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入力シート!C54</f>
        <v>0</v>
      </c>
      <c r="C9" s="133">
        <f>入力シート!D54</f>
        <v>0</v>
      </c>
      <c r="D9" s="133">
        <f>入力シート!E54</f>
        <v>0</v>
      </c>
      <c r="E9" s="128">
        <f>入力シート!F54</f>
        <v>0</v>
      </c>
      <c r="F9" s="129"/>
      <c r="G9" s="130">
        <f>入力シート!H54</f>
        <v>0</v>
      </c>
      <c r="H9" s="131">
        <f>入力シート!I54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入力シート!C55</f>
        <v>0</v>
      </c>
      <c r="C10" s="133">
        <f>入力シート!D55</f>
        <v>0</v>
      </c>
      <c r="D10" s="133">
        <f>入力シート!E55</f>
        <v>0</v>
      </c>
      <c r="E10" s="128">
        <f>入力シート!F55</f>
        <v>0</v>
      </c>
      <c r="F10" s="129"/>
      <c r="G10" s="130">
        <f>入力シート!H55</f>
        <v>0</v>
      </c>
      <c r="H10" s="131">
        <f>入力シート!I55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入力シート!C56</f>
        <v>0</v>
      </c>
      <c r="C11" s="133">
        <f>入力シート!D56</f>
        <v>0</v>
      </c>
      <c r="D11" s="133">
        <f>入力シート!E56</f>
        <v>0</v>
      </c>
      <c r="E11" s="128">
        <f>入力シート!F56</f>
        <v>0</v>
      </c>
      <c r="F11" s="129"/>
      <c r="G11" s="130">
        <f>入力シート!H56</f>
        <v>0</v>
      </c>
      <c r="H11" s="131">
        <f>入力シート!I56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入力シート!C57</f>
        <v>0</v>
      </c>
      <c r="C12" s="133">
        <f>入力シート!D57</f>
        <v>0</v>
      </c>
      <c r="D12" s="133">
        <f>入力シート!E57</f>
        <v>0</v>
      </c>
      <c r="E12" s="128">
        <f>入力シート!F57</f>
        <v>0</v>
      </c>
      <c r="F12" s="129"/>
      <c r="G12" s="130">
        <f>入力シート!H57</f>
        <v>0</v>
      </c>
      <c r="H12" s="131">
        <f>入力シート!I57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入力シート!C58</f>
        <v>0</v>
      </c>
      <c r="C13" s="133">
        <f>入力シート!D58</f>
        <v>0</v>
      </c>
      <c r="D13" s="133">
        <f>入力シート!E58</f>
        <v>0</v>
      </c>
      <c r="E13" s="128">
        <f>入力シート!F58</f>
        <v>0</v>
      </c>
      <c r="F13" s="129"/>
      <c r="G13" s="130">
        <f>入力シート!H58</f>
        <v>0</v>
      </c>
      <c r="H13" s="131">
        <f>入力シート!I58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入力シート!C59</f>
        <v>0</v>
      </c>
      <c r="C14" s="133">
        <f>入力シート!D59</f>
        <v>0</v>
      </c>
      <c r="D14" s="133">
        <f>入力シート!E59</f>
        <v>0</v>
      </c>
      <c r="E14" s="128">
        <f>入力シート!F59</f>
        <v>0</v>
      </c>
      <c r="F14" s="129"/>
      <c r="G14" s="130">
        <f>入力シート!H59</f>
        <v>0</v>
      </c>
      <c r="H14" s="131">
        <f>入力シート!I59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入力シート!C60</f>
        <v>0</v>
      </c>
      <c r="C15" s="133">
        <f>入力シート!D60</f>
        <v>0</v>
      </c>
      <c r="D15" s="133">
        <f>入力シート!E60</f>
        <v>0</v>
      </c>
      <c r="E15" s="128">
        <f>入力シート!F60</f>
        <v>0</v>
      </c>
      <c r="F15" s="129"/>
      <c r="G15" s="130">
        <f>入力シート!H60</f>
        <v>0</v>
      </c>
      <c r="H15" s="131">
        <f>入力シート!I60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入力シート!C61</f>
        <v>0</v>
      </c>
      <c r="C16" s="133">
        <f>入力シート!D61</f>
        <v>0</v>
      </c>
      <c r="D16" s="133">
        <f>入力シート!E61</f>
        <v>0</v>
      </c>
      <c r="E16" s="128">
        <f>入力シート!F61</f>
        <v>0</v>
      </c>
      <c r="F16" s="129"/>
      <c r="G16" s="130">
        <f>入力シート!H61</f>
        <v>0</v>
      </c>
      <c r="H16" s="131">
        <f>入力シート!I61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入力シート!C62</f>
        <v>0</v>
      </c>
      <c r="C17" s="133">
        <f>入力シート!D62</f>
        <v>0</v>
      </c>
      <c r="D17" s="133">
        <f>入力シート!E62</f>
        <v>0</v>
      </c>
      <c r="E17" s="128">
        <f>入力シート!F62</f>
        <v>0</v>
      </c>
      <c r="F17" s="129"/>
      <c r="G17" s="130">
        <f>入力シート!H62</f>
        <v>0</v>
      </c>
      <c r="H17" s="131">
        <f>入力シート!I62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入力シート!C63</f>
        <v>0</v>
      </c>
      <c r="C18" s="133">
        <f>入力シート!D63</f>
        <v>0</v>
      </c>
      <c r="D18" s="133">
        <f>入力シート!E63</f>
        <v>0</v>
      </c>
      <c r="E18" s="128">
        <f>入力シート!F63</f>
        <v>0</v>
      </c>
      <c r="F18" s="129"/>
      <c r="G18" s="130">
        <f>入力シート!H63</f>
        <v>0</v>
      </c>
      <c r="H18" s="131">
        <f>入力シート!I63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入力シート!C64</f>
        <v>0</v>
      </c>
      <c r="C19" s="133">
        <f>入力シート!D64</f>
        <v>0</v>
      </c>
      <c r="D19" s="133">
        <f>入力シート!E64</f>
        <v>0</v>
      </c>
      <c r="E19" s="128">
        <f>入力シート!F64</f>
        <v>0</v>
      </c>
      <c r="F19" s="129"/>
      <c r="G19" s="130">
        <f>入力シート!H64</f>
        <v>0</v>
      </c>
      <c r="H19" s="131">
        <f>入力シート!I64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入力シート!C65</f>
        <v>0</v>
      </c>
      <c r="C20" s="133">
        <f>入力シート!D65</f>
        <v>0</v>
      </c>
      <c r="D20" s="133">
        <f>入力シート!E65</f>
        <v>0</v>
      </c>
      <c r="E20" s="128">
        <f>入力シート!F65</f>
        <v>0</v>
      </c>
      <c r="F20" s="129"/>
      <c r="G20" s="130">
        <f>入力シート!H65</f>
        <v>0</v>
      </c>
      <c r="H20" s="131">
        <f>入力シート!I65</f>
        <v>0</v>
      </c>
      <c r="I20" s="132">
        <f>SUM(ROUNDDOWN(E20*H20,0))</f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入力シート!C66</f>
        <v>0</v>
      </c>
      <c r="C21" s="133">
        <f>入力シート!D66</f>
        <v>0</v>
      </c>
      <c r="D21" s="133">
        <f>入力シート!E66</f>
        <v>0</v>
      </c>
      <c r="E21" s="128">
        <f>入力シート!F66</f>
        <v>0</v>
      </c>
      <c r="F21" s="129"/>
      <c r="G21" s="130">
        <f>入力シート!H66</f>
        <v>0</v>
      </c>
      <c r="H21" s="131">
        <f>入力シート!I66</f>
        <v>0</v>
      </c>
      <c r="I21" s="132">
        <f t="shared" si="0"/>
        <v>0</v>
      </c>
      <c r="J21" s="273"/>
      <c r="K21" s="274">
        <f>ROUNDDOWN(E21*J21,0)</f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J21" sqref="J21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3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入力シート!C67</f>
        <v>0</v>
      </c>
      <c r="C5" s="133">
        <f>入力シート!D67</f>
        <v>0</v>
      </c>
      <c r="D5" s="133">
        <f>入力シート!E67</f>
        <v>0</v>
      </c>
      <c r="E5" s="128">
        <f>入力シート!F67</f>
        <v>0</v>
      </c>
      <c r="F5" s="129"/>
      <c r="G5" s="130">
        <f>入力シート!H67</f>
        <v>0</v>
      </c>
      <c r="H5" s="131">
        <f>入力シート!I67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入力シート!C68</f>
        <v>0</v>
      </c>
      <c r="C6" s="133">
        <f>入力シート!D68</f>
        <v>0</v>
      </c>
      <c r="D6" s="133">
        <f>入力シート!E68</f>
        <v>0</v>
      </c>
      <c r="E6" s="128">
        <f>入力シート!F68</f>
        <v>0</v>
      </c>
      <c r="F6" s="129"/>
      <c r="G6" s="130">
        <f>入力シート!H68</f>
        <v>0</v>
      </c>
      <c r="H6" s="131">
        <f>入力シート!I68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入力シート!C69</f>
        <v>0</v>
      </c>
      <c r="C7" s="133">
        <f>入力シート!D69</f>
        <v>0</v>
      </c>
      <c r="D7" s="133">
        <f>入力シート!E69</f>
        <v>0</v>
      </c>
      <c r="E7" s="128">
        <f>入力シート!F69</f>
        <v>0</v>
      </c>
      <c r="F7" s="129"/>
      <c r="G7" s="130">
        <f>入力シート!H69</f>
        <v>0</v>
      </c>
      <c r="H7" s="131">
        <f>入力シート!I69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入力シート!C70</f>
        <v>0</v>
      </c>
      <c r="C8" s="133">
        <f>入力シート!D70</f>
        <v>0</v>
      </c>
      <c r="D8" s="133">
        <f>入力シート!E70</f>
        <v>0</v>
      </c>
      <c r="E8" s="128">
        <f>入力シート!F70</f>
        <v>0</v>
      </c>
      <c r="F8" s="129"/>
      <c r="G8" s="130">
        <f>入力シート!H70</f>
        <v>0</v>
      </c>
      <c r="H8" s="131">
        <f>入力シート!I70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入力シート!C71</f>
        <v>0</v>
      </c>
      <c r="C9" s="133">
        <f>入力シート!D71</f>
        <v>0</v>
      </c>
      <c r="D9" s="133">
        <f>入力シート!E71</f>
        <v>0</v>
      </c>
      <c r="E9" s="128">
        <f>入力シート!F71</f>
        <v>0</v>
      </c>
      <c r="F9" s="129"/>
      <c r="G9" s="130">
        <f>入力シート!H71</f>
        <v>0</v>
      </c>
      <c r="H9" s="131">
        <f>入力シート!I71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入力シート!C72</f>
        <v>0</v>
      </c>
      <c r="C10" s="133">
        <f>入力シート!D72</f>
        <v>0</v>
      </c>
      <c r="D10" s="133">
        <f>入力シート!E72</f>
        <v>0</v>
      </c>
      <c r="E10" s="128">
        <f>入力シート!F72</f>
        <v>0</v>
      </c>
      <c r="F10" s="129"/>
      <c r="G10" s="130">
        <f>入力シート!H72</f>
        <v>0</v>
      </c>
      <c r="H10" s="131">
        <f>入力シート!I72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入力シート!C73</f>
        <v>0</v>
      </c>
      <c r="C11" s="133">
        <f>入力シート!D73</f>
        <v>0</v>
      </c>
      <c r="D11" s="133">
        <f>入力シート!E73</f>
        <v>0</v>
      </c>
      <c r="E11" s="128">
        <f>入力シート!F73</f>
        <v>0</v>
      </c>
      <c r="F11" s="129"/>
      <c r="G11" s="130">
        <f>入力シート!H73</f>
        <v>0</v>
      </c>
      <c r="H11" s="131">
        <f>入力シート!I73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入力シート!C74</f>
        <v>0</v>
      </c>
      <c r="C12" s="133">
        <f>入力シート!D74</f>
        <v>0</v>
      </c>
      <c r="D12" s="133">
        <f>入力シート!E74</f>
        <v>0</v>
      </c>
      <c r="E12" s="128">
        <f>入力シート!F74</f>
        <v>0</v>
      </c>
      <c r="F12" s="129"/>
      <c r="G12" s="130">
        <f>入力シート!H74</f>
        <v>0</v>
      </c>
      <c r="H12" s="131">
        <f>入力シート!I74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入力シート!C75</f>
        <v>0</v>
      </c>
      <c r="C13" s="133">
        <f>入力シート!D75</f>
        <v>0</v>
      </c>
      <c r="D13" s="133">
        <f>入力シート!E75</f>
        <v>0</v>
      </c>
      <c r="E13" s="128">
        <f>入力シート!F75</f>
        <v>0</v>
      </c>
      <c r="F13" s="129"/>
      <c r="G13" s="130">
        <f>入力シート!H75</f>
        <v>0</v>
      </c>
      <c r="H13" s="131">
        <f>入力シート!I75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入力シート!C76</f>
        <v>0</v>
      </c>
      <c r="C14" s="133">
        <f>入力シート!D76</f>
        <v>0</v>
      </c>
      <c r="D14" s="133">
        <f>入力シート!E76</f>
        <v>0</v>
      </c>
      <c r="E14" s="128">
        <f>入力シート!F76</f>
        <v>0</v>
      </c>
      <c r="F14" s="129"/>
      <c r="G14" s="130">
        <f>入力シート!H76</f>
        <v>0</v>
      </c>
      <c r="H14" s="131">
        <f>入力シート!I76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入力シート!C77</f>
        <v>0</v>
      </c>
      <c r="C15" s="133">
        <f>入力シート!D77</f>
        <v>0</v>
      </c>
      <c r="D15" s="133">
        <f>入力シート!E77</f>
        <v>0</v>
      </c>
      <c r="E15" s="128">
        <f>入力シート!F77</f>
        <v>0</v>
      </c>
      <c r="F15" s="129"/>
      <c r="G15" s="130">
        <f>入力シート!H77</f>
        <v>0</v>
      </c>
      <c r="H15" s="131">
        <f>入力シート!I77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入力シート!C78</f>
        <v>0</v>
      </c>
      <c r="C16" s="133">
        <f>入力シート!D78</f>
        <v>0</v>
      </c>
      <c r="D16" s="133">
        <f>入力シート!E78</f>
        <v>0</v>
      </c>
      <c r="E16" s="128">
        <f>入力シート!F78</f>
        <v>0</v>
      </c>
      <c r="F16" s="129"/>
      <c r="G16" s="130">
        <f>入力シート!H78</f>
        <v>0</v>
      </c>
      <c r="H16" s="131">
        <f>入力シート!I78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入力シート!C79</f>
        <v>0</v>
      </c>
      <c r="C17" s="133">
        <f>入力シート!D79</f>
        <v>0</v>
      </c>
      <c r="D17" s="133">
        <f>入力シート!E79</f>
        <v>0</v>
      </c>
      <c r="E17" s="128">
        <f>入力シート!F79</f>
        <v>0</v>
      </c>
      <c r="F17" s="129"/>
      <c r="G17" s="130">
        <f>入力シート!H79</f>
        <v>0</v>
      </c>
      <c r="H17" s="131">
        <f>入力シート!I79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入力シート!C80</f>
        <v>0</v>
      </c>
      <c r="C18" s="133">
        <f>入力シート!D80</f>
        <v>0</v>
      </c>
      <c r="D18" s="133">
        <f>入力シート!E80</f>
        <v>0</v>
      </c>
      <c r="E18" s="128">
        <f>入力シート!F80</f>
        <v>0</v>
      </c>
      <c r="F18" s="129"/>
      <c r="G18" s="130">
        <f>入力シート!H80</f>
        <v>0</v>
      </c>
      <c r="H18" s="131">
        <f>入力シート!I80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入力シート!C81</f>
        <v>0</v>
      </c>
      <c r="C19" s="133">
        <f>入力シート!D81</f>
        <v>0</v>
      </c>
      <c r="D19" s="133">
        <f>入力シート!E81</f>
        <v>0</v>
      </c>
      <c r="E19" s="128">
        <f>入力シート!F81</f>
        <v>0</v>
      </c>
      <c r="F19" s="129"/>
      <c r="G19" s="130">
        <f>入力シート!H81</f>
        <v>0</v>
      </c>
      <c r="H19" s="131">
        <f>入力シート!I81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入力シート!C82</f>
        <v>0</v>
      </c>
      <c r="C20" s="133">
        <f>入力シート!D82</f>
        <v>0</v>
      </c>
      <c r="D20" s="133">
        <f>入力シート!E82</f>
        <v>0</v>
      </c>
      <c r="E20" s="128">
        <f>入力シート!F82</f>
        <v>0</v>
      </c>
      <c r="F20" s="129"/>
      <c r="G20" s="130">
        <f>入力シート!H82</f>
        <v>0</v>
      </c>
      <c r="H20" s="131">
        <f>入力シート!I82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入力シート!C83</f>
        <v>0</v>
      </c>
      <c r="C21" s="133">
        <f>入力シート!D83</f>
        <v>0</v>
      </c>
      <c r="D21" s="133">
        <f>入力シート!E83</f>
        <v>0</v>
      </c>
      <c r="E21" s="128">
        <f>入力シート!F83</f>
        <v>0</v>
      </c>
      <c r="F21" s="129"/>
      <c r="G21" s="130">
        <f>入力シート!H83</f>
        <v>0</v>
      </c>
      <c r="H21" s="131">
        <f>入力シート!I83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8" sqref="K8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4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入力シート!C84</f>
        <v>0</v>
      </c>
      <c r="C5" s="133">
        <f>入力シート!D84</f>
        <v>0</v>
      </c>
      <c r="D5" s="133">
        <f>入力シート!E84</f>
        <v>0</v>
      </c>
      <c r="E5" s="128">
        <f>入力シート!F84</f>
        <v>0</v>
      </c>
      <c r="F5" s="129"/>
      <c r="G5" s="130">
        <f>入力シート!H84</f>
        <v>0</v>
      </c>
      <c r="H5" s="131">
        <f>入力シート!I84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入力シート!C85</f>
        <v>0</v>
      </c>
      <c r="C6" s="133">
        <f>入力シート!D85</f>
        <v>0</v>
      </c>
      <c r="D6" s="133">
        <f>入力シート!E85</f>
        <v>0</v>
      </c>
      <c r="E6" s="128">
        <f>入力シート!F85</f>
        <v>0</v>
      </c>
      <c r="F6" s="129"/>
      <c r="G6" s="130">
        <f>入力シート!H85</f>
        <v>0</v>
      </c>
      <c r="H6" s="131">
        <f>入力シート!I85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入力シート!C86</f>
        <v>0</v>
      </c>
      <c r="C7" s="133">
        <f>入力シート!D86</f>
        <v>0</v>
      </c>
      <c r="D7" s="133">
        <f>入力シート!E86</f>
        <v>0</v>
      </c>
      <c r="E7" s="128">
        <f>入力シート!F86</f>
        <v>0</v>
      </c>
      <c r="F7" s="129"/>
      <c r="G7" s="130">
        <f>入力シート!H86</f>
        <v>0</v>
      </c>
      <c r="H7" s="131">
        <f>入力シート!I86</f>
        <v>0</v>
      </c>
      <c r="I7" s="132">
        <f t="shared" si="0"/>
        <v>0</v>
      </c>
      <c r="J7" s="273"/>
      <c r="K7" s="274">
        <f>ROUNDDOWN(E7*J7,0)</f>
        <v>0</v>
      </c>
    </row>
    <row r="8" spans="1:11" ht="26.25" customHeight="1" x14ac:dyDescent="0.15">
      <c r="A8" s="124"/>
      <c r="B8" s="125">
        <f>入力シート!C87</f>
        <v>0</v>
      </c>
      <c r="C8" s="133">
        <f>入力シート!D87</f>
        <v>0</v>
      </c>
      <c r="D8" s="133">
        <f>入力シート!E87</f>
        <v>0</v>
      </c>
      <c r="E8" s="128">
        <f>入力シート!F87</f>
        <v>0</v>
      </c>
      <c r="F8" s="129"/>
      <c r="G8" s="130">
        <f>入力シート!H87</f>
        <v>0</v>
      </c>
      <c r="H8" s="131">
        <f>入力シート!I87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入力シート!C88</f>
        <v>0</v>
      </c>
      <c r="C9" s="133">
        <f>入力シート!D88</f>
        <v>0</v>
      </c>
      <c r="D9" s="133">
        <f>入力シート!E88</f>
        <v>0</v>
      </c>
      <c r="E9" s="128">
        <f>入力シート!F88</f>
        <v>0</v>
      </c>
      <c r="F9" s="129"/>
      <c r="G9" s="130">
        <f>入力シート!H88</f>
        <v>0</v>
      </c>
      <c r="H9" s="131">
        <f>入力シート!I88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入力シート!C89</f>
        <v>0</v>
      </c>
      <c r="C10" s="133">
        <f>入力シート!D89</f>
        <v>0</v>
      </c>
      <c r="D10" s="133">
        <f>入力シート!E89</f>
        <v>0</v>
      </c>
      <c r="E10" s="128">
        <f>入力シート!F89</f>
        <v>0</v>
      </c>
      <c r="F10" s="129"/>
      <c r="G10" s="130">
        <f>入力シート!H89</f>
        <v>0</v>
      </c>
      <c r="H10" s="131">
        <f>入力シート!I89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入力シート!C90</f>
        <v>0</v>
      </c>
      <c r="C11" s="133">
        <f>入力シート!D90</f>
        <v>0</v>
      </c>
      <c r="D11" s="133">
        <f>入力シート!E90</f>
        <v>0</v>
      </c>
      <c r="E11" s="128">
        <f>入力シート!F90</f>
        <v>0</v>
      </c>
      <c r="F11" s="129"/>
      <c r="G11" s="130">
        <f>入力シート!H90</f>
        <v>0</v>
      </c>
      <c r="H11" s="131">
        <f>入力シート!I90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入力シート!C91</f>
        <v>0</v>
      </c>
      <c r="C12" s="133">
        <f>入力シート!D91</f>
        <v>0</v>
      </c>
      <c r="D12" s="133">
        <f>入力シート!E91</f>
        <v>0</v>
      </c>
      <c r="E12" s="128">
        <f>入力シート!F91</f>
        <v>0</v>
      </c>
      <c r="F12" s="129"/>
      <c r="G12" s="130">
        <f>入力シート!H91</f>
        <v>0</v>
      </c>
      <c r="H12" s="131">
        <f>入力シート!I91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入力シート!C92</f>
        <v>0</v>
      </c>
      <c r="C13" s="133">
        <f>入力シート!D92</f>
        <v>0</v>
      </c>
      <c r="D13" s="133">
        <f>入力シート!E92</f>
        <v>0</v>
      </c>
      <c r="E13" s="128">
        <f>入力シート!F92</f>
        <v>0</v>
      </c>
      <c r="F13" s="129"/>
      <c r="G13" s="130">
        <f>入力シート!H92</f>
        <v>0</v>
      </c>
      <c r="H13" s="131">
        <f>入力シート!I92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入力シート!C93</f>
        <v>0</v>
      </c>
      <c r="C14" s="133">
        <f>入力シート!D93</f>
        <v>0</v>
      </c>
      <c r="D14" s="133">
        <f>入力シート!E93</f>
        <v>0</v>
      </c>
      <c r="E14" s="128">
        <f>入力シート!F93</f>
        <v>0</v>
      </c>
      <c r="F14" s="129"/>
      <c r="G14" s="130">
        <f>入力シート!H93</f>
        <v>0</v>
      </c>
      <c r="H14" s="131">
        <f>入力シート!I93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入力シート!C94</f>
        <v>0</v>
      </c>
      <c r="C15" s="133">
        <f>入力シート!D94</f>
        <v>0</v>
      </c>
      <c r="D15" s="133">
        <f>入力シート!E94</f>
        <v>0</v>
      </c>
      <c r="E15" s="128">
        <f>入力シート!F94</f>
        <v>0</v>
      </c>
      <c r="F15" s="129"/>
      <c r="G15" s="130">
        <f>入力シート!H94</f>
        <v>0</v>
      </c>
      <c r="H15" s="131">
        <f>入力シート!I94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入力シート!C95</f>
        <v>0</v>
      </c>
      <c r="C16" s="133">
        <f>入力シート!D95</f>
        <v>0</v>
      </c>
      <c r="D16" s="133">
        <f>入力シート!E95</f>
        <v>0</v>
      </c>
      <c r="E16" s="128">
        <f>入力シート!F95</f>
        <v>0</v>
      </c>
      <c r="F16" s="129"/>
      <c r="G16" s="130">
        <f>入力シート!H95</f>
        <v>0</v>
      </c>
      <c r="H16" s="131">
        <f>入力シート!I95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入力シート!C96</f>
        <v>0</v>
      </c>
      <c r="C17" s="133">
        <f>入力シート!D96</f>
        <v>0</v>
      </c>
      <c r="D17" s="133">
        <f>入力シート!E96</f>
        <v>0</v>
      </c>
      <c r="E17" s="128">
        <f>入力シート!F96</f>
        <v>0</v>
      </c>
      <c r="F17" s="129"/>
      <c r="G17" s="130">
        <f>入力シート!H96</f>
        <v>0</v>
      </c>
      <c r="H17" s="131">
        <f>入力シート!I96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入力シート!C97</f>
        <v>0</v>
      </c>
      <c r="C18" s="133">
        <f>入力シート!D97</f>
        <v>0</v>
      </c>
      <c r="D18" s="133">
        <f>入力シート!E97</f>
        <v>0</v>
      </c>
      <c r="E18" s="128">
        <f>入力シート!F97</f>
        <v>0</v>
      </c>
      <c r="F18" s="129"/>
      <c r="G18" s="130">
        <f>入力シート!H97</f>
        <v>0</v>
      </c>
      <c r="H18" s="131">
        <f>入力シート!I97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入力シート!C98</f>
        <v>0</v>
      </c>
      <c r="C19" s="133">
        <f>入力シート!D98</f>
        <v>0</v>
      </c>
      <c r="D19" s="133">
        <f>入力シート!E98</f>
        <v>0</v>
      </c>
      <c r="E19" s="128">
        <f>入力シート!F98</f>
        <v>0</v>
      </c>
      <c r="F19" s="129"/>
      <c r="G19" s="130">
        <f>入力シート!H98</f>
        <v>0</v>
      </c>
      <c r="H19" s="131">
        <f>入力シート!I98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入力シート!C99</f>
        <v>0</v>
      </c>
      <c r="C20" s="133">
        <f>入力シート!D99</f>
        <v>0</v>
      </c>
      <c r="D20" s="133">
        <f>入力シート!E99</f>
        <v>0</v>
      </c>
      <c r="E20" s="128">
        <f>入力シート!F99</f>
        <v>0</v>
      </c>
      <c r="F20" s="129"/>
      <c r="G20" s="130">
        <f>入力シート!H99</f>
        <v>0</v>
      </c>
      <c r="H20" s="131">
        <f>入力シート!I99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入力シート!C100</f>
        <v>0</v>
      </c>
      <c r="C21" s="133">
        <f>入力シート!D100</f>
        <v>0</v>
      </c>
      <c r="D21" s="133">
        <f>入力シート!E100</f>
        <v>0</v>
      </c>
      <c r="E21" s="128">
        <f>入力シート!F100</f>
        <v>0</v>
      </c>
      <c r="F21" s="129"/>
      <c r="G21" s="130">
        <f>入力シート!H100</f>
        <v>0</v>
      </c>
      <c r="H21" s="131">
        <f>入力シート!I100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5" sqref="K5: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5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入力シート!C101</f>
        <v>0</v>
      </c>
      <c r="C5" s="133">
        <f>入力シート!D101</f>
        <v>0</v>
      </c>
      <c r="D5" s="133">
        <f>入力シート!E101</f>
        <v>0</v>
      </c>
      <c r="E5" s="128">
        <f>入力シート!F101</f>
        <v>0</v>
      </c>
      <c r="F5" s="129"/>
      <c r="G5" s="130">
        <f>入力シート!H101</f>
        <v>0</v>
      </c>
      <c r="H5" s="131">
        <f>入力シート!I101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入力シート!C102</f>
        <v>0</v>
      </c>
      <c r="C6" s="133">
        <f>入力シート!D102</f>
        <v>0</v>
      </c>
      <c r="D6" s="133">
        <f>入力シート!E102</f>
        <v>0</v>
      </c>
      <c r="E6" s="128">
        <f>入力シート!F102</f>
        <v>0</v>
      </c>
      <c r="F6" s="129"/>
      <c r="G6" s="130">
        <f>入力シート!H102</f>
        <v>0</v>
      </c>
      <c r="H6" s="131">
        <f>入力シート!I102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入力シート!C103</f>
        <v>0</v>
      </c>
      <c r="C7" s="133">
        <f>入力シート!D103</f>
        <v>0</v>
      </c>
      <c r="D7" s="133">
        <f>入力シート!E103</f>
        <v>0</v>
      </c>
      <c r="E7" s="128">
        <f>入力シート!F103</f>
        <v>0</v>
      </c>
      <c r="F7" s="129"/>
      <c r="G7" s="130">
        <f>入力シート!H103</f>
        <v>0</v>
      </c>
      <c r="H7" s="131">
        <f>入力シート!I103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入力シート!C104</f>
        <v>0</v>
      </c>
      <c r="C8" s="133">
        <f>入力シート!D104</f>
        <v>0</v>
      </c>
      <c r="D8" s="133">
        <f>入力シート!E104</f>
        <v>0</v>
      </c>
      <c r="E8" s="128">
        <f>入力シート!F104</f>
        <v>0</v>
      </c>
      <c r="F8" s="129"/>
      <c r="G8" s="130">
        <f>入力シート!H104</f>
        <v>0</v>
      </c>
      <c r="H8" s="131">
        <f>入力シート!I104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入力シート!C105</f>
        <v>0</v>
      </c>
      <c r="C9" s="133">
        <f>入力シート!D105</f>
        <v>0</v>
      </c>
      <c r="D9" s="133">
        <f>入力シート!E105</f>
        <v>0</v>
      </c>
      <c r="E9" s="128">
        <f>入力シート!F105</f>
        <v>0</v>
      </c>
      <c r="F9" s="129"/>
      <c r="G9" s="130">
        <f>入力シート!H105</f>
        <v>0</v>
      </c>
      <c r="H9" s="131">
        <f>入力シート!I105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入力シート!C106</f>
        <v>0</v>
      </c>
      <c r="C10" s="133">
        <f>入力シート!D106</f>
        <v>0</v>
      </c>
      <c r="D10" s="133">
        <f>入力シート!E106</f>
        <v>0</v>
      </c>
      <c r="E10" s="128">
        <f>入力シート!F106</f>
        <v>0</v>
      </c>
      <c r="F10" s="129"/>
      <c r="G10" s="130">
        <f>入力シート!H106</f>
        <v>0</v>
      </c>
      <c r="H10" s="131">
        <f>入力シート!I106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入力シート!C107</f>
        <v>0</v>
      </c>
      <c r="C11" s="133">
        <f>入力シート!D107</f>
        <v>0</v>
      </c>
      <c r="D11" s="133">
        <f>入力シート!E107</f>
        <v>0</v>
      </c>
      <c r="E11" s="128">
        <f>入力シート!F107</f>
        <v>0</v>
      </c>
      <c r="F11" s="129"/>
      <c r="G11" s="130">
        <f>入力シート!H107</f>
        <v>0</v>
      </c>
      <c r="H11" s="131">
        <f>入力シート!I107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入力シート!C108</f>
        <v>0</v>
      </c>
      <c r="C12" s="133">
        <f>入力シート!D108</f>
        <v>0</v>
      </c>
      <c r="D12" s="133">
        <f>入力シート!E108</f>
        <v>0</v>
      </c>
      <c r="E12" s="128">
        <f>入力シート!F108</f>
        <v>0</v>
      </c>
      <c r="F12" s="129"/>
      <c r="G12" s="130">
        <f>入力シート!H108</f>
        <v>0</v>
      </c>
      <c r="H12" s="131">
        <f>入力シート!I108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入力シート!C109</f>
        <v>0</v>
      </c>
      <c r="C13" s="133">
        <f>入力シート!D109</f>
        <v>0</v>
      </c>
      <c r="D13" s="133">
        <f>入力シート!E109</f>
        <v>0</v>
      </c>
      <c r="E13" s="128">
        <f>入力シート!F109</f>
        <v>0</v>
      </c>
      <c r="F13" s="129"/>
      <c r="G13" s="130">
        <f>入力シート!H109</f>
        <v>0</v>
      </c>
      <c r="H13" s="131">
        <f>入力シート!I109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入力シート!C110</f>
        <v>0</v>
      </c>
      <c r="C14" s="133">
        <f>入力シート!D110</f>
        <v>0</v>
      </c>
      <c r="D14" s="133">
        <f>入力シート!E110</f>
        <v>0</v>
      </c>
      <c r="E14" s="128">
        <f>入力シート!F110</f>
        <v>0</v>
      </c>
      <c r="F14" s="129"/>
      <c r="G14" s="130">
        <f>入力シート!H110</f>
        <v>0</v>
      </c>
      <c r="H14" s="131">
        <f>入力シート!I110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入力シート!C111</f>
        <v>0</v>
      </c>
      <c r="C15" s="133">
        <f>入力シート!D111</f>
        <v>0</v>
      </c>
      <c r="D15" s="133">
        <f>入力シート!E111</f>
        <v>0</v>
      </c>
      <c r="E15" s="128">
        <f>入力シート!F111</f>
        <v>0</v>
      </c>
      <c r="F15" s="129"/>
      <c r="G15" s="130">
        <f>入力シート!H111</f>
        <v>0</v>
      </c>
      <c r="H15" s="131">
        <f>入力シート!I111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入力シート!C112</f>
        <v>0</v>
      </c>
      <c r="C16" s="133">
        <f>入力シート!D112</f>
        <v>0</v>
      </c>
      <c r="D16" s="133">
        <f>入力シート!E112</f>
        <v>0</v>
      </c>
      <c r="E16" s="128">
        <f>入力シート!F112</f>
        <v>0</v>
      </c>
      <c r="F16" s="129"/>
      <c r="G16" s="130">
        <f>入力シート!H112</f>
        <v>0</v>
      </c>
      <c r="H16" s="131">
        <f>入力シート!I112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入力シート!C113</f>
        <v>0</v>
      </c>
      <c r="C17" s="133">
        <f>入力シート!D113</f>
        <v>0</v>
      </c>
      <c r="D17" s="133">
        <f>入力シート!E113</f>
        <v>0</v>
      </c>
      <c r="E17" s="128">
        <f>入力シート!F113</f>
        <v>0</v>
      </c>
      <c r="F17" s="129"/>
      <c r="G17" s="130">
        <f>入力シート!H113</f>
        <v>0</v>
      </c>
      <c r="H17" s="131">
        <f>入力シート!I113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入力シート!C114</f>
        <v>0</v>
      </c>
      <c r="C18" s="133">
        <f>入力シート!D114</f>
        <v>0</v>
      </c>
      <c r="D18" s="133">
        <f>入力シート!E114</f>
        <v>0</v>
      </c>
      <c r="E18" s="128">
        <f>入力シート!F114</f>
        <v>0</v>
      </c>
      <c r="F18" s="129"/>
      <c r="G18" s="130">
        <f>入力シート!H114</f>
        <v>0</v>
      </c>
      <c r="H18" s="131">
        <f>入力シート!I114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入力シート!C115</f>
        <v>0</v>
      </c>
      <c r="C19" s="133">
        <f>入力シート!D115</f>
        <v>0</v>
      </c>
      <c r="D19" s="133">
        <f>入力シート!E115</f>
        <v>0</v>
      </c>
      <c r="E19" s="128">
        <f>入力シート!F115</f>
        <v>0</v>
      </c>
      <c r="F19" s="129"/>
      <c r="G19" s="130">
        <f>入力シート!H115</f>
        <v>0</v>
      </c>
      <c r="H19" s="131">
        <f>入力シート!I115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入力シート!C116</f>
        <v>0</v>
      </c>
      <c r="C20" s="133">
        <f>入力シート!D116</f>
        <v>0</v>
      </c>
      <c r="D20" s="133">
        <f>入力シート!E116</f>
        <v>0</v>
      </c>
      <c r="E20" s="128">
        <f>入力シート!F116</f>
        <v>0</v>
      </c>
      <c r="F20" s="129"/>
      <c r="G20" s="130">
        <f>入力シート!H116</f>
        <v>0</v>
      </c>
      <c r="H20" s="131">
        <f>入力シート!I116</f>
        <v>0</v>
      </c>
      <c r="I20" s="132">
        <f t="shared" si="0"/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入力シート!C117</f>
        <v>0</v>
      </c>
      <c r="C21" s="133">
        <f>入力シート!D117</f>
        <v>0</v>
      </c>
      <c r="D21" s="133">
        <f>入力シート!E117</f>
        <v>0</v>
      </c>
      <c r="E21" s="128">
        <f>入力シート!F117</f>
        <v>0</v>
      </c>
      <c r="F21" s="129"/>
      <c r="G21" s="130">
        <f>入力シート!H117</f>
        <v>0</v>
      </c>
      <c r="H21" s="131">
        <f>入力シート!I117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K22" sqref="K22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6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入力シート!C118</f>
        <v>0</v>
      </c>
      <c r="C5" s="133">
        <f>入力シート!D118</f>
        <v>0</v>
      </c>
      <c r="D5" s="133">
        <f>入力シート!E118</f>
        <v>0</v>
      </c>
      <c r="E5" s="128">
        <f>入力シート!F118</f>
        <v>0</v>
      </c>
      <c r="F5" s="129"/>
      <c r="G5" s="130">
        <f>入力シート!H118</f>
        <v>0</v>
      </c>
      <c r="H5" s="131">
        <f>入力シート!I118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入力シート!C119</f>
        <v>0</v>
      </c>
      <c r="C6" s="133">
        <f>入力シート!D119</f>
        <v>0</v>
      </c>
      <c r="D6" s="133">
        <f>入力シート!E119</f>
        <v>0</v>
      </c>
      <c r="E6" s="128">
        <f>入力シート!F119</f>
        <v>0</v>
      </c>
      <c r="F6" s="129"/>
      <c r="G6" s="130">
        <f>入力シート!H119</f>
        <v>0</v>
      </c>
      <c r="H6" s="131">
        <f>入力シート!I119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入力シート!C120</f>
        <v>0</v>
      </c>
      <c r="C7" s="133">
        <f>入力シート!D120</f>
        <v>0</v>
      </c>
      <c r="D7" s="133">
        <f>入力シート!E120</f>
        <v>0</v>
      </c>
      <c r="E7" s="128">
        <f>入力シート!F120</f>
        <v>0</v>
      </c>
      <c r="F7" s="129"/>
      <c r="G7" s="130">
        <f>入力シート!H120</f>
        <v>0</v>
      </c>
      <c r="H7" s="131">
        <f>入力シート!I120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入力シート!C121</f>
        <v>0</v>
      </c>
      <c r="C8" s="133">
        <f>入力シート!D121</f>
        <v>0</v>
      </c>
      <c r="D8" s="133">
        <f>入力シート!E121</f>
        <v>0</v>
      </c>
      <c r="E8" s="128">
        <f>入力シート!F121</f>
        <v>0</v>
      </c>
      <c r="F8" s="129"/>
      <c r="G8" s="130">
        <f>入力シート!H121</f>
        <v>0</v>
      </c>
      <c r="H8" s="131">
        <f>入力シート!I121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入力シート!C122</f>
        <v>0</v>
      </c>
      <c r="C9" s="133">
        <f>入力シート!D122</f>
        <v>0</v>
      </c>
      <c r="D9" s="133">
        <f>入力シート!E122</f>
        <v>0</v>
      </c>
      <c r="E9" s="128">
        <f>入力シート!F122</f>
        <v>0</v>
      </c>
      <c r="F9" s="129"/>
      <c r="G9" s="130">
        <f>入力シート!H122</f>
        <v>0</v>
      </c>
      <c r="H9" s="131">
        <f>入力シート!I122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入力シート!C123</f>
        <v>0</v>
      </c>
      <c r="C10" s="133">
        <f>入力シート!D123</f>
        <v>0</v>
      </c>
      <c r="D10" s="133">
        <f>入力シート!E123</f>
        <v>0</v>
      </c>
      <c r="E10" s="128">
        <f>入力シート!F123</f>
        <v>0</v>
      </c>
      <c r="F10" s="129"/>
      <c r="G10" s="130">
        <f>入力シート!H123</f>
        <v>0</v>
      </c>
      <c r="H10" s="131">
        <f>入力シート!I123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入力シート!C124</f>
        <v>0</v>
      </c>
      <c r="C11" s="133">
        <f>入力シート!D124</f>
        <v>0</v>
      </c>
      <c r="D11" s="133">
        <f>入力シート!E124</f>
        <v>0</v>
      </c>
      <c r="E11" s="128">
        <f>入力シート!F124</f>
        <v>0</v>
      </c>
      <c r="F11" s="129"/>
      <c r="G11" s="130">
        <f>入力シート!H124</f>
        <v>0</v>
      </c>
      <c r="H11" s="131">
        <f>入力シート!I124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入力シート!C125</f>
        <v>0</v>
      </c>
      <c r="C12" s="133">
        <f>入力シート!D125</f>
        <v>0</v>
      </c>
      <c r="D12" s="133">
        <f>入力シート!E125</f>
        <v>0</v>
      </c>
      <c r="E12" s="128">
        <f>入力シート!F125</f>
        <v>0</v>
      </c>
      <c r="F12" s="129"/>
      <c r="G12" s="130">
        <f>入力シート!H125</f>
        <v>0</v>
      </c>
      <c r="H12" s="131">
        <f>入力シート!I125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入力シート!C126</f>
        <v>0</v>
      </c>
      <c r="C13" s="133">
        <f>入力シート!D126</f>
        <v>0</v>
      </c>
      <c r="D13" s="133">
        <f>入力シート!E126</f>
        <v>0</v>
      </c>
      <c r="E13" s="128">
        <f>入力シート!F126</f>
        <v>0</v>
      </c>
      <c r="F13" s="129"/>
      <c r="G13" s="130">
        <f>入力シート!H126</f>
        <v>0</v>
      </c>
      <c r="H13" s="131">
        <f>入力シート!I126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入力シート!C127</f>
        <v>0</v>
      </c>
      <c r="C14" s="133">
        <f>入力シート!D127</f>
        <v>0</v>
      </c>
      <c r="D14" s="133">
        <f>入力シート!E127</f>
        <v>0</v>
      </c>
      <c r="E14" s="128">
        <f>入力シート!F127</f>
        <v>0</v>
      </c>
      <c r="F14" s="129"/>
      <c r="G14" s="130">
        <f>入力シート!H127</f>
        <v>0</v>
      </c>
      <c r="H14" s="131">
        <f>入力シート!I127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入力シート!C128</f>
        <v>0</v>
      </c>
      <c r="C15" s="133">
        <f>入力シート!D128</f>
        <v>0</v>
      </c>
      <c r="D15" s="133">
        <f>入力シート!E128</f>
        <v>0</v>
      </c>
      <c r="E15" s="128">
        <f>入力シート!F128</f>
        <v>0</v>
      </c>
      <c r="F15" s="129"/>
      <c r="G15" s="130">
        <f>入力シート!H128</f>
        <v>0</v>
      </c>
      <c r="H15" s="131">
        <f>入力シート!I128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入力シート!C129</f>
        <v>0</v>
      </c>
      <c r="C16" s="133">
        <f>入力シート!D129</f>
        <v>0</v>
      </c>
      <c r="D16" s="133">
        <f>入力シート!E129</f>
        <v>0</v>
      </c>
      <c r="E16" s="128">
        <f>入力シート!F129</f>
        <v>0</v>
      </c>
      <c r="F16" s="129"/>
      <c r="G16" s="130">
        <f>入力シート!H129</f>
        <v>0</v>
      </c>
      <c r="H16" s="131">
        <f>入力シート!I129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入力シート!C130</f>
        <v>0</v>
      </c>
      <c r="C17" s="133">
        <f>入力シート!D130</f>
        <v>0</v>
      </c>
      <c r="D17" s="133">
        <f>入力シート!E130</f>
        <v>0</v>
      </c>
      <c r="E17" s="128">
        <f>入力シート!F130</f>
        <v>0</v>
      </c>
      <c r="F17" s="129"/>
      <c r="G17" s="130">
        <f>入力シート!H130</f>
        <v>0</v>
      </c>
      <c r="H17" s="131">
        <f>入力シート!I130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入力シート!C131</f>
        <v>0</v>
      </c>
      <c r="C18" s="133">
        <f>入力シート!D131</f>
        <v>0</v>
      </c>
      <c r="D18" s="133">
        <f>入力シート!E131</f>
        <v>0</v>
      </c>
      <c r="E18" s="128">
        <f>入力シート!F131</f>
        <v>0</v>
      </c>
      <c r="F18" s="129"/>
      <c r="G18" s="130">
        <f>入力シート!H131</f>
        <v>0</v>
      </c>
      <c r="H18" s="131">
        <f>入力シート!I131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入力シート!C132</f>
        <v>0</v>
      </c>
      <c r="C19" s="133">
        <f>入力シート!D132</f>
        <v>0</v>
      </c>
      <c r="D19" s="133">
        <f>入力シート!E132</f>
        <v>0</v>
      </c>
      <c r="E19" s="128">
        <f>入力シート!F132</f>
        <v>0</v>
      </c>
      <c r="F19" s="129"/>
      <c r="G19" s="130">
        <f>入力シート!H132</f>
        <v>0</v>
      </c>
      <c r="H19" s="131">
        <f>入力シート!I132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入力シート!C133</f>
        <v>0</v>
      </c>
      <c r="C20" s="133">
        <f>入力シート!D133</f>
        <v>0</v>
      </c>
      <c r="D20" s="133">
        <f>入力シート!E133</f>
        <v>0</v>
      </c>
      <c r="E20" s="128">
        <f>入力シート!F133</f>
        <v>0</v>
      </c>
      <c r="F20" s="129"/>
      <c r="G20" s="130">
        <f>入力シート!H133</f>
        <v>0</v>
      </c>
      <c r="H20" s="131">
        <f>入力シート!I133</f>
        <v>0</v>
      </c>
      <c r="I20" s="132">
        <f t="shared" si="0"/>
        <v>0</v>
      </c>
      <c r="J20" s="273"/>
      <c r="K20" s="274">
        <f>ROUNDDOWN(E20*J20,0)</f>
        <v>0</v>
      </c>
    </row>
    <row r="21" spans="1:11" ht="26.25" customHeight="1" x14ac:dyDescent="0.15">
      <c r="A21" s="124"/>
      <c r="B21" s="125">
        <f>入力シート!C134</f>
        <v>0</v>
      </c>
      <c r="C21" s="133">
        <f>入力シート!D134</f>
        <v>0</v>
      </c>
      <c r="D21" s="133">
        <f>入力シート!E134</f>
        <v>0</v>
      </c>
      <c r="E21" s="128">
        <f>入力シート!F134</f>
        <v>0</v>
      </c>
      <c r="F21" s="129"/>
      <c r="G21" s="130">
        <f>入力シート!H134</f>
        <v>0</v>
      </c>
      <c r="H21" s="131">
        <f>入力シート!I134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17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H3:I3"/>
    <mergeCell ref="J3:K3"/>
    <mergeCell ref="B22:C22"/>
    <mergeCell ref="E3:F4"/>
    <mergeCell ref="A3:A4"/>
    <mergeCell ref="B3:B4"/>
    <mergeCell ref="C3:C4"/>
    <mergeCell ref="D3:D4"/>
    <mergeCell ref="G3:G4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autoPageBreaks="0"/>
  </sheetPr>
  <dimension ref="A1:K23"/>
  <sheetViews>
    <sheetView showGridLines="0" showRowColHeaders="0" showZeros="0" zoomScale="85" workbookViewId="0">
      <selection activeCell="C5" sqref="C5"/>
    </sheetView>
  </sheetViews>
  <sheetFormatPr defaultRowHeight="13.5" x14ac:dyDescent="0.15"/>
  <cols>
    <col min="1" max="1" width="4.28515625" style="106" customWidth="1"/>
    <col min="2" max="2" width="10" style="106" customWidth="1"/>
    <col min="3" max="3" width="25" style="106" customWidth="1"/>
    <col min="4" max="4" width="34.28515625" style="106" customWidth="1"/>
    <col min="5" max="5" width="10.5703125" style="106" customWidth="1"/>
    <col min="6" max="6" width="1.42578125" style="106" customWidth="1"/>
    <col min="7" max="7" width="5.7109375" style="106" customWidth="1"/>
    <col min="8" max="8" width="13.7109375" style="106" customWidth="1"/>
    <col min="9" max="9" width="18.85546875" style="106" customWidth="1"/>
    <col min="10" max="10" width="13.7109375" style="106" customWidth="1"/>
    <col min="11" max="11" width="18.85546875" style="106" customWidth="1"/>
    <col min="12" max="16384" width="9.140625" style="106"/>
  </cols>
  <sheetData>
    <row r="1" spans="1:11" ht="45.75" customHeight="1" x14ac:dyDescent="0.15"/>
    <row r="2" spans="1:11" ht="30" customHeight="1" x14ac:dyDescent="0.2">
      <c r="C2" s="107" t="s">
        <v>50</v>
      </c>
      <c r="K2" s="108">
        <v>7</v>
      </c>
    </row>
    <row r="3" spans="1:11" s="111" customFormat="1" ht="15" customHeight="1" x14ac:dyDescent="0.15">
      <c r="A3" s="614" t="s">
        <v>51</v>
      </c>
      <c r="B3" s="616" t="s">
        <v>43</v>
      </c>
      <c r="C3" s="610" t="s">
        <v>52</v>
      </c>
      <c r="D3" s="614" t="s">
        <v>53</v>
      </c>
      <c r="E3" s="610" t="s">
        <v>8</v>
      </c>
      <c r="F3" s="611"/>
      <c r="G3" s="614" t="s">
        <v>54</v>
      </c>
      <c r="H3" s="614" t="s">
        <v>55</v>
      </c>
      <c r="I3" s="614"/>
      <c r="J3" s="615" t="s">
        <v>56</v>
      </c>
      <c r="K3" s="614"/>
    </row>
    <row r="4" spans="1:11" s="111" customFormat="1" ht="11.25" customHeight="1" x14ac:dyDescent="0.15">
      <c r="A4" s="614"/>
      <c r="B4" s="616"/>
      <c r="C4" s="612"/>
      <c r="D4" s="614"/>
      <c r="E4" s="612"/>
      <c r="F4" s="613"/>
      <c r="G4" s="614"/>
      <c r="H4" s="109" t="s">
        <v>10</v>
      </c>
      <c r="I4" s="109" t="s">
        <v>9</v>
      </c>
      <c r="J4" s="110" t="s">
        <v>10</v>
      </c>
      <c r="K4" s="109" t="s">
        <v>9</v>
      </c>
    </row>
    <row r="5" spans="1:11" ht="26.25" customHeight="1" x14ac:dyDescent="0.15">
      <c r="A5" s="124"/>
      <c r="B5" s="125">
        <f>入力シート!C135</f>
        <v>0</v>
      </c>
      <c r="C5" s="133">
        <f>入力シート!D135</f>
        <v>0</v>
      </c>
      <c r="D5" s="133">
        <f>入力シート!E135</f>
        <v>0</v>
      </c>
      <c r="E5" s="128">
        <f>入力シート!F135</f>
        <v>0</v>
      </c>
      <c r="F5" s="129"/>
      <c r="G5" s="130">
        <f>入力シート!H135</f>
        <v>0</v>
      </c>
      <c r="H5" s="134">
        <f>入力シート!I135</f>
        <v>0</v>
      </c>
      <c r="I5" s="132">
        <f>SUM(ROUNDDOWN(E5*H5,0))</f>
        <v>0</v>
      </c>
      <c r="J5" s="273"/>
      <c r="K5" s="274">
        <f>ROUNDDOWN(E5*J5,0)</f>
        <v>0</v>
      </c>
    </row>
    <row r="6" spans="1:11" ht="26.25" customHeight="1" x14ac:dyDescent="0.15">
      <c r="A6" s="124"/>
      <c r="B6" s="125">
        <f>入力シート!C136</f>
        <v>0</v>
      </c>
      <c r="C6" s="133">
        <f>入力シート!D136</f>
        <v>0</v>
      </c>
      <c r="D6" s="133">
        <f>入力シート!E136</f>
        <v>0</v>
      </c>
      <c r="E6" s="128">
        <f>入力シート!F136</f>
        <v>0</v>
      </c>
      <c r="F6" s="129"/>
      <c r="G6" s="130">
        <f>入力シート!H136</f>
        <v>0</v>
      </c>
      <c r="H6" s="134">
        <f>入力シート!I136</f>
        <v>0</v>
      </c>
      <c r="I6" s="132">
        <f t="shared" ref="I6:I21" si="0">SUM(ROUNDDOWN(E6*H6,0))</f>
        <v>0</v>
      </c>
      <c r="J6" s="273"/>
      <c r="K6" s="274">
        <f t="shared" ref="K6:K21" si="1">ROUNDDOWN(E6*J6,0)</f>
        <v>0</v>
      </c>
    </row>
    <row r="7" spans="1:11" ht="26.25" customHeight="1" x14ac:dyDescent="0.15">
      <c r="A7" s="124"/>
      <c r="B7" s="125">
        <f>入力シート!C137</f>
        <v>0</v>
      </c>
      <c r="C7" s="133">
        <f>入力シート!D137</f>
        <v>0</v>
      </c>
      <c r="D7" s="133">
        <f>入力シート!E137</f>
        <v>0</v>
      </c>
      <c r="E7" s="128">
        <f>入力シート!F137</f>
        <v>0</v>
      </c>
      <c r="F7" s="129"/>
      <c r="G7" s="130">
        <f>入力シート!H137</f>
        <v>0</v>
      </c>
      <c r="H7" s="134">
        <f>入力シート!I137</f>
        <v>0</v>
      </c>
      <c r="I7" s="132">
        <f t="shared" si="0"/>
        <v>0</v>
      </c>
      <c r="J7" s="273"/>
      <c r="K7" s="274">
        <f t="shared" si="1"/>
        <v>0</v>
      </c>
    </row>
    <row r="8" spans="1:11" ht="26.25" customHeight="1" x14ac:dyDescent="0.15">
      <c r="A8" s="124"/>
      <c r="B8" s="125">
        <f>入力シート!C138</f>
        <v>0</v>
      </c>
      <c r="C8" s="133">
        <f>入力シート!D138</f>
        <v>0</v>
      </c>
      <c r="D8" s="133">
        <f>入力シート!E138</f>
        <v>0</v>
      </c>
      <c r="E8" s="128">
        <f>入力シート!F138</f>
        <v>0</v>
      </c>
      <c r="F8" s="129"/>
      <c r="G8" s="130">
        <f>入力シート!H138</f>
        <v>0</v>
      </c>
      <c r="H8" s="134">
        <f>入力シート!I138</f>
        <v>0</v>
      </c>
      <c r="I8" s="132">
        <f t="shared" si="0"/>
        <v>0</v>
      </c>
      <c r="J8" s="273"/>
      <c r="K8" s="274">
        <f t="shared" si="1"/>
        <v>0</v>
      </c>
    </row>
    <row r="9" spans="1:11" ht="26.25" customHeight="1" x14ac:dyDescent="0.15">
      <c r="A9" s="124"/>
      <c r="B9" s="125">
        <f>入力シート!C139</f>
        <v>0</v>
      </c>
      <c r="C9" s="133">
        <f>入力シート!D139</f>
        <v>0</v>
      </c>
      <c r="D9" s="133">
        <f>入力シート!E139</f>
        <v>0</v>
      </c>
      <c r="E9" s="128">
        <f>入力シート!F139</f>
        <v>0</v>
      </c>
      <c r="F9" s="129"/>
      <c r="G9" s="130">
        <f>入力シート!H139</f>
        <v>0</v>
      </c>
      <c r="H9" s="134">
        <f>入力シート!I139</f>
        <v>0</v>
      </c>
      <c r="I9" s="132">
        <f t="shared" si="0"/>
        <v>0</v>
      </c>
      <c r="J9" s="273"/>
      <c r="K9" s="274">
        <f t="shared" si="1"/>
        <v>0</v>
      </c>
    </row>
    <row r="10" spans="1:11" ht="26.25" customHeight="1" x14ac:dyDescent="0.15">
      <c r="A10" s="124"/>
      <c r="B10" s="125">
        <f>入力シート!C140</f>
        <v>0</v>
      </c>
      <c r="C10" s="133">
        <f>入力シート!D140</f>
        <v>0</v>
      </c>
      <c r="D10" s="133">
        <f>入力シート!E140</f>
        <v>0</v>
      </c>
      <c r="E10" s="128">
        <f>入力シート!F140</f>
        <v>0</v>
      </c>
      <c r="F10" s="129"/>
      <c r="G10" s="130">
        <f>入力シート!H140</f>
        <v>0</v>
      </c>
      <c r="H10" s="134">
        <f>入力シート!I140</f>
        <v>0</v>
      </c>
      <c r="I10" s="132">
        <f t="shared" si="0"/>
        <v>0</v>
      </c>
      <c r="J10" s="273"/>
      <c r="K10" s="274">
        <f t="shared" si="1"/>
        <v>0</v>
      </c>
    </row>
    <row r="11" spans="1:11" ht="26.25" customHeight="1" x14ac:dyDescent="0.15">
      <c r="A11" s="124"/>
      <c r="B11" s="125">
        <f>入力シート!C141</f>
        <v>0</v>
      </c>
      <c r="C11" s="133">
        <f>入力シート!D141</f>
        <v>0</v>
      </c>
      <c r="D11" s="133">
        <f>入力シート!E141</f>
        <v>0</v>
      </c>
      <c r="E11" s="128">
        <f>入力シート!F141</f>
        <v>0</v>
      </c>
      <c r="F11" s="129"/>
      <c r="G11" s="130">
        <f>入力シート!H141</f>
        <v>0</v>
      </c>
      <c r="H11" s="134">
        <f>入力シート!I141</f>
        <v>0</v>
      </c>
      <c r="I11" s="132">
        <f t="shared" si="0"/>
        <v>0</v>
      </c>
      <c r="J11" s="273"/>
      <c r="K11" s="274">
        <f t="shared" si="1"/>
        <v>0</v>
      </c>
    </row>
    <row r="12" spans="1:11" ht="26.25" customHeight="1" x14ac:dyDescent="0.15">
      <c r="A12" s="124"/>
      <c r="B12" s="125">
        <f>入力シート!C142</f>
        <v>0</v>
      </c>
      <c r="C12" s="133">
        <f>入力シート!D142</f>
        <v>0</v>
      </c>
      <c r="D12" s="133">
        <f>入力シート!E142</f>
        <v>0</v>
      </c>
      <c r="E12" s="128">
        <f>入力シート!F142</f>
        <v>0</v>
      </c>
      <c r="F12" s="129"/>
      <c r="G12" s="130">
        <f>入力シート!H142</f>
        <v>0</v>
      </c>
      <c r="H12" s="134">
        <f>入力シート!I142</f>
        <v>0</v>
      </c>
      <c r="I12" s="132">
        <f t="shared" si="0"/>
        <v>0</v>
      </c>
      <c r="J12" s="273"/>
      <c r="K12" s="274">
        <f t="shared" si="1"/>
        <v>0</v>
      </c>
    </row>
    <row r="13" spans="1:11" ht="26.25" customHeight="1" x14ac:dyDescent="0.15">
      <c r="A13" s="124"/>
      <c r="B13" s="125">
        <f>入力シート!C143</f>
        <v>0</v>
      </c>
      <c r="C13" s="133">
        <f>入力シート!D143</f>
        <v>0</v>
      </c>
      <c r="D13" s="133">
        <f>入力シート!E143</f>
        <v>0</v>
      </c>
      <c r="E13" s="128">
        <f>入力シート!F143</f>
        <v>0</v>
      </c>
      <c r="F13" s="129"/>
      <c r="G13" s="130">
        <f>入力シート!H143</f>
        <v>0</v>
      </c>
      <c r="H13" s="134">
        <f>入力シート!I143</f>
        <v>0</v>
      </c>
      <c r="I13" s="132">
        <f t="shared" si="0"/>
        <v>0</v>
      </c>
      <c r="J13" s="273"/>
      <c r="K13" s="274">
        <f t="shared" si="1"/>
        <v>0</v>
      </c>
    </row>
    <row r="14" spans="1:11" ht="26.25" customHeight="1" x14ac:dyDescent="0.15">
      <c r="A14" s="124"/>
      <c r="B14" s="125">
        <f>入力シート!C144</f>
        <v>0</v>
      </c>
      <c r="C14" s="133">
        <f>入力シート!D144</f>
        <v>0</v>
      </c>
      <c r="D14" s="133">
        <f>入力シート!E144</f>
        <v>0</v>
      </c>
      <c r="E14" s="128">
        <f>入力シート!F144</f>
        <v>0</v>
      </c>
      <c r="F14" s="129"/>
      <c r="G14" s="130">
        <f>入力シート!H144</f>
        <v>0</v>
      </c>
      <c r="H14" s="134">
        <f>入力シート!I144</f>
        <v>0</v>
      </c>
      <c r="I14" s="132">
        <f t="shared" si="0"/>
        <v>0</v>
      </c>
      <c r="J14" s="273"/>
      <c r="K14" s="274">
        <f t="shared" si="1"/>
        <v>0</v>
      </c>
    </row>
    <row r="15" spans="1:11" ht="26.25" customHeight="1" x14ac:dyDescent="0.15">
      <c r="A15" s="124"/>
      <c r="B15" s="125">
        <f>入力シート!C145</f>
        <v>0</v>
      </c>
      <c r="C15" s="133">
        <f>入力シート!D145</f>
        <v>0</v>
      </c>
      <c r="D15" s="133">
        <f>入力シート!E145</f>
        <v>0</v>
      </c>
      <c r="E15" s="128">
        <f>入力シート!F145</f>
        <v>0</v>
      </c>
      <c r="F15" s="129"/>
      <c r="G15" s="130">
        <f>入力シート!H145</f>
        <v>0</v>
      </c>
      <c r="H15" s="134">
        <f>入力シート!I145</f>
        <v>0</v>
      </c>
      <c r="I15" s="132">
        <f t="shared" si="0"/>
        <v>0</v>
      </c>
      <c r="J15" s="273"/>
      <c r="K15" s="274">
        <f t="shared" si="1"/>
        <v>0</v>
      </c>
    </row>
    <row r="16" spans="1:11" ht="26.25" customHeight="1" x14ac:dyDescent="0.15">
      <c r="A16" s="124"/>
      <c r="B16" s="125">
        <f>入力シート!C146</f>
        <v>0</v>
      </c>
      <c r="C16" s="133">
        <f>入力シート!D146</f>
        <v>0</v>
      </c>
      <c r="D16" s="133">
        <f>入力シート!E146</f>
        <v>0</v>
      </c>
      <c r="E16" s="128">
        <f>入力シート!F146</f>
        <v>0</v>
      </c>
      <c r="F16" s="129"/>
      <c r="G16" s="130">
        <f>入力シート!H146</f>
        <v>0</v>
      </c>
      <c r="H16" s="134">
        <f>入力シート!I146</f>
        <v>0</v>
      </c>
      <c r="I16" s="132">
        <f t="shared" si="0"/>
        <v>0</v>
      </c>
      <c r="J16" s="273"/>
      <c r="K16" s="274">
        <f t="shared" si="1"/>
        <v>0</v>
      </c>
    </row>
    <row r="17" spans="1:11" ht="26.25" customHeight="1" x14ac:dyDescent="0.15">
      <c r="A17" s="124"/>
      <c r="B17" s="125">
        <f>入力シート!C147</f>
        <v>0</v>
      </c>
      <c r="C17" s="133">
        <f>入力シート!D147</f>
        <v>0</v>
      </c>
      <c r="D17" s="133">
        <f>入力シート!E147</f>
        <v>0</v>
      </c>
      <c r="E17" s="128">
        <f>入力シート!F147</f>
        <v>0</v>
      </c>
      <c r="F17" s="129"/>
      <c r="G17" s="130">
        <f>入力シート!H147</f>
        <v>0</v>
      </c>
      <c r="H17" s="134">
        <f>入力シート!I147</f>
        <v>0</v>
      </c>
      <c r="I17" s="132">
        <f t="shared" si="0"/>
        <v>0</v>
      </c>
      <c r="J17" s="273"/>
      <c r="K17" s="274">
        <f t="shared" si="1"/>
        <v>0</v>
      </c>
    </row>
    <row r="18" spans="1:11" ht="26.25" customHeight="1" x14ac:dyDescent="0.15">
      <c r="A18" s="124"/>
      <c r="B18" s="125">
        <f>入力シート!C148</f>
        <v>0</v>
      </c>
      <c r="C18" s="133">
        <f>入力シート!D148</f>
        <v>0</v>
      </c>
      <c r="D18" s="133">
        <f>入力シート!E148</f>
        <v>0</v>
      </c>
      <c r="E18" s="128">
        <f>入力シート!F148</f>
        <v>0</v>
      </c>
      <c r="F18" s="129"/>
      <c r="G18" s="130">
        <f>入力シート!H148</f>
        <v>0</v>
      </c>
      <c r="H18" s="134">
        <f>入力シート!I148</f>
        <v>0</v>
      </c>
      <c r="I18" s="132">
        <f t="shared" si="0"/>
        <v>0</v>
      </c>
      <c r="J18" s="273"/>
      <c r="K18" s="274">
        <f t="shared" si="1"/>
        <v>0</v>
      </c>
    </row>
    <row r="19" spans="1:11" ht="26.25" customHeight="1" x14ac:dyDescent="0.15">
      <c r="A19" s="124"/>
      <c r="B19" s="125">
        <f>入力シート!C149</f>
        <v>0</v>
      </c>
      <c r="C19" s="133">
        <f>入力シート!D149</f>
        <v>0</v>
      </c>
      <c r="D19" s="133">
        <f>入力シート!E149</f>
        <v>0</v>
      </c>
      <c r="E19" s="128">
        <f>入力シート!F149</f>
        <v>0</v>
      </c>
      <c r="F19" s="129"/>
      <c r="G19" s="130">
        <f>入力シート!H149</f>
        <v>0</v>
      </c>
      <c r="H19" s="134">
        <f>入力シート!I149</f>
        <v>0</v>
      </c>
      <c r="I19" s="132">
        <f t="shared" si="0"/>
        <v>0</v>
      </c>
      <c r="J19" s="273"/>
      <c r="K19" s="274">
        <f t="shared" si="1"/>
        <v>0</v>
      </c>
    </row>
    <row r="20" spans="1:11" ht="26.25" customHeight="1" x14ac:dyDescent="0.15">
      <c r="A20" s="124"/>
      <c r="B20" s="125">
        <f>入力シート!C150</f>
        <v>0</v>
      </c>
      <c r="C20" s="133">
        <f>入力シート!D150</f>
        <v>0</v>
      </c>
      <c r="D20" s="133">
        <f>入力シート!E150</f>
        <v>0</v>
      </c>
      <c r="E20" s="128">
        <f>入力シート!F150</f>
        <v>0</v>
      </c>
      <c r="F20" s="129"/>
      <c r="G20" s="130">
        <f>入力シート!H150</f>
        <v>0</v>
      </c>
      <c r="H20" s="134">
        <f>入力シート!I150</f>
        <v>0</v>
      </c>
      <c r="I20" s="132">
        <f>SUM(ROUNDDOWN(E20*H20,0))</f>
        <v>0</v>
      </c>
      <c r="J20" s="273"/>
      <c r="K20" s="274">
        <f t="shared" si="1"/>
        <v>0</v>
      </c>
    </row>
    <row r="21" spans="1:11" ht="26.25" customHeight="1" x14ac:dyDescent="0.15">
      <c r="A21" s="124"/>
      <c r="B21" s="125">
        <f>入力シート!C151</f>
        <v>0</v>
      </c>
      <c r="C21" s="133">
        <f>入力シート!D151</f>
        <v>0</v>
      </c>
      <c r="D21" s="133">
        <f>入力シート!E151</f>
        <v>0</v>
      </c>
      <c r="E21" s="128">
        <f>入力シート!F151</f>
        <v>0</v>
      </c>
      <c r="F21" s="129"/>
      <c r="G21" s="130">
        <f>入力シート!H151</f>
        <v>0</v>
      </c>
      <c r="H21" s="134">
        <f>入力シート!I151</f>
        <v>0</v>
      </c>
      <c r="I21" s="132">
        <f t="shared" si="0"/>
        <v>0</v>
      </c>
      <c r="J21" s="273"/>
      <c r="K21" s="274">
        <f t="shared" si="1"/>
        <v>0</v>
      </c>
    </row>
    <row r="22" spans="1:11" ht="26.25" customHeight="1" x14ac:dyDescent="0.15">
      <c r="A22" s="112"/>
      <c r="B22" s="617" t="s">
        <v>64</v>
      </c>
      <c r="C22" s="618"/>
      <c r="D22" s="113"/>
      <c r="E22" s="114"/>
      <c r="F22" s="115"/>
      <c r="G22" s="116"/>
      <c r="H22" s="120"/>
      <c r="I22" s="118">
        <f>SUM(I5:I21)</f>
        <v>0</v>
      </c>
      <c r="J22" s="119"/>
      <c r="K22" s="275">
        <f>SUM(K5:K21)</f>
        <v>0</v>
      </c>
    </row>
    <row r="23" spans="1:11" ht="15" customHeight="1" x14ac:dyDescent="0.15"/>
  </sheetData>
  <mergeCells count="9">
    <mergeCell ref="J3:K3"/>
    <mergeCell ref="E3:F4"/>
    <mergeCell ref="D3:D4"/>
    <mergeCell ref="B22:C22"/>
    <mergeCell ref="A3:A4"/>
    <mergeCell ref="B3:B4"/>
    <mergeCell ref="C3:C4"/>
    <mergeCell ref="G3:G4"/>
    <mergeCell ref="H3:I3"/>
  </mergeCells>
  <phoneticPr fontId="3"/>
  <pageMargins left="0.39370078740157483" right="0" top="0.39370078740157483" bottom="0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14</vt:i4>
      </vt:variant>
    </vt:vector>
  </HeadingPairs>
  <TitlesOfParts>
    <vt:vector size="42" baseType="lpstr">
      <vt:lpstr>入力シート</vt:lpstr>
      <vt:lpstr>見積依頼書</vt:lpstr>
      <vt:lpstr>内１</vt:lpstr>
      <vt:lpstr>内２</vt:lpstr>
      <vt:lpstr>内３</vt:lpstr>
      <vt:lpstr>内４</vt:lpstr>
      <vt:lpstr>内５</vt:lpstr>
      <vt:lpstr>内６</vt:lpstr>
      <vt:lpstr>内７</vt:lpstr>
      <vt:lpstr>内８</vt:lpstr>
      <vt:lpstr>内９</vt:lpstr>
      <vt:lpstr>内１０</vt:lpstr>
      <vt:lpstr>内１１</vt:lpstr>
      <vt:lpstr>内１２</vt:lpstr>
      <vt:lpstr>内１３</vt:lpstr>
      <vt:lpstr>出来高１</vt:lpstr>
      <vt:lpstr>出来高２</vt:lpstr>
      <vt:lpstr>出来高３</vt:lpstr>
      <vt:lpstr>出来高４</vt:lpstr>
      <vt:lpstr>出来高５</vt:lpstr>
      <vt:lpstr>出来高６</vt:lpstr>
      <vt:lpstr>出来高７</vt:lpstr>
      <vt:lpstr>出来高８</vt:lpstr>
      <vt:lpstr>出来高９</vt:lpstr>
      <vt:lpstr>出来高１０</vt:lpstr>
      <vt:lpstr>出来高１１</vt:lpstr>
      <vt:lpstr>出来高１２</vt:lpstr>
      <vt:lpstr>出来高１３</vt:lpstr>
      <vt:lpstr>出来高１!Print_Area</vt:lpstr>
      <vt:lpstr>出来高１０!Print_Area</vt:lpstr>
      <vt:lpstr>出来高１１!Print_Area</vt:lpstr>
      <vt:lpstr>出来高１２!Print_Area</vt:lpstr>
      <vt:lpstr>出来高１３!Print_Area</vt:lpstr>
      <vt:lpstr>出来高２!Print_Area</vt:lpstr>
      <vt:lpstr>出来高３!Print_Area</vt:lpstr>
      <vt:lpstr>出来高４!Print_Area</vt:lpstr>
      <vt:lpstr>出来高５!Print_Area</vt:lpstr>
      <vt:lpstr>出来高６!Print_Area</vt:lpstr>
      <vt:lpstr>出来高７!Print_Area</vt:lpstr>
      <vt:lpstr>出来高８!Print_Area</vt:lpstr>
      <vt:lpstr>出来高９!Print_Area</vt:lpstr>
      <vt:lpstr>入力シート!Print_Area</vt:lpstr>
    </vt:vector>
  </TitlesOfParts>
  <Company>共同建設　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k-ito</dc:creator>
  <cp:lastModifiedBy>R1kyo06</cp:lastModifiedBy>
  <cp:lastPrinted>2020-02-05T07:24:16Z</cp:lastPrinted>
  <dcterms:created xsi:type="dcterms:W3CDTF">2003-11-20T01:56:36Z</dcterms:created>
  <dcterms:modified xsi:type="dcterms:W3CDTF">2022-02-28T05:25:29Z</dcterms:modified>
</cp:coreProperties>
</file>